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ikje2\Desktop\"/>
    </mc:Choice>
  </mc:AlternateContent>
  <bookViews>
    <workbookView xWindow="0" yWindow="0" windowWidth="23040" windowHeight="9384"/>
  </bookViews>
  <sheets>
    <sheet name="1lkT" sheetId="1" r:id="rId1"/>
    <sheet name="1lkP" sheetId="2" r:id="rId2"/>
    <sheet name="2lkT" sheetId="3" r:id="rId3"/>
    <sheet name="2lkP" sheetId="4" r:id="rId4"/>
    <sheet name="3lkT" sheetId="5" r:id="rId5"/>
    <sheet name="3lkP" sheetId="6" r:id="rId6"/>
    <sheet name="4lkT" sheetId="7" r:id="rId7"/>
    <sheet name="4lkP" sheetId="8" r:id="rId8"/>
    <sheet name="5lkT" sheetId="9" r:id="rId9"/>
    <sheet name="5lkP" sheetId="10" r:id="rId10"/>
    <sheet name="6lkT" sheetId="11" r:id="rId11"/>
    <sheet name="6lkP" sheetId="12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2" l="1"/>
  <c r="D9" i="11"/>
  <c r="D32" i="10"/>
  <c r="D14" i="9"/>
  <c r="D26" i="8"/>
  <c r="D20" i="7"/>
  <c r="D34" i="6"/>
  <c r="D25" i="5"/>
  <c r="D44" i="4"/>
  <c r="D28" i="3"/>
  <c r="D18" i="2"/>
  <c r="D17" i="1"/>
</calcChain>
</file>

<file path=xl/sharedStrings.xml><?xml version="1.0" encoding="utf-8"?>
<sst xmlns="http://schemas.openxmlformats.org/spreadsheetml/2006/main" count="1107" uniqueCount="339">
  <si>
    <t>Nro</t>
  </si>
  <si>
    <t>Oppilaan koulu</t>
  </si>
  <si>
    <t>Sarja</t>
  </si>
  <si>
    <t>Aika</t>
  </si>
  <si>
    <t>1.</t>
  </si>
  <si>
    <t>Paloheinän ala-asteen koulu</t>
  </si>
  <si>
    <t>1. luokka: TYTÖT</t>
  </si>
  <si>
    <t>8.06,37</t>
  </si>
  <si>
    <t>2.</t>
  </si>
  <si>
    <t>Latokartanon peruskoulu</t>
  </si>
  <si>
    <t>8.35,52</t>
  </si>
  <si>
    <t>3.</t>
  </si>
  <si>
    <t>Haagan peruskoulu</t>
  </si>
  <si>
    <t>8.37,41</t>
  </si>
  <si>
    <t>4.</t>
  </si>
  <si>
    <t>8.39,24</t>
  </si>
  <si>
    <t>5.</t>
  </si>
  <si>
    <t>9.07,60</t>
  </si>
  <si>
    <t>6.</t>
  </si>
  <si>
    <t>9.12,82</t>
  </si>
  <si>
    <t>7.</t>
  </si>
  <si>
    <t>9.29,64</t>
  </si>
  <si>
    <t>8.</t>
  </si>
  <si>
    <t>9.57,85</t>
  </si>
  <si>
    <t>9.</t>
  </si>
  <si>
    <t>10.02,80</t>
  </si>
  <si>
    <t>10.</t>
  </si>
  <si>
    <t>11.50,57</t>
  </si>
  <si>
    <t>11.</t>
  </si>
  <si>
    <t>11.55,72</t>
  </si>
  <si>
    <t>12.</t>
  </si>
  <si>
    <t>12.08,99</t>
  </si>
  <si>
    <t>13.</t>
  </si>
  <si>
    <t>13.24,70</t>
  </si>
  <si>
    <t>14.</t>
  </si>
  <si>
    <t>16.01,94</t>
  </si>
  <si>
    <t>15.</t>
  </si>
  <si>
    <t>16.18,88</t>
  </si>
  <si>
    <t>Osallistujia</t>
  </si>
  <si>
    <t>Sij.</t>
  </si>
  <si>
    <t>Sarake1</t>
  </si>
  <si>
    <t>1. luokka: POJAT</t>
  </si>
  <si>
    <t>5.08,14</t>
  </si>
  <si>
    <t>5.29,19</t>
  </si>
  <si>
    <t>5.49,08</t>
  </si>
  <si>
    <t>5.49,31</t>
  </si>
  <si>
    <t>6.04,23</t>
  </si>
  <si>
    <t>Pakilan ala-asteen koulu</t>
  </si>
  <si>
    <t>6.32,65</t>
  </si>
  <si>
    <t>8.03,32</t>
  </si>
  <si>
    <t>Torpparinmäen peruskoulu</t>
  </si>
  <si>
    <t>8.07,36</t>
  </si>
  <si>
    <t>8.07,65</t>
  </si>
  <si>
    <t>8.18,48</t>
  </si>
  <si>
    <t>8.24,12</t>
  </si>
  <si>
    <t>9.06,88</t>
  </si>
  <si>
    <t>9.18,81</t>
  </si>
  <si>
    <t>Meilahden ala-asteen koulu</t>
  </si>
  <si>
    <t>9.36,90</t>
  </si>
  <si>
    <t>12.21,75</t>
  </si>
  <si>
    <t>16.</t>
  </si>
  <si>
    <t>16.07,96</t>
  </si>
  <si>
    <t>2. luokka: TYTÖT</t>
  </si>
  <si>
    <t>5,33.30</t>
  </si>
  <si>
    <t>5,47.01</t>
  </si>
  <si>
    <t>6,48.50</t>
  </si>
  <si>
    <t>7,01.15</t>
  </si>
  <si>
    <t>7,20.58</t>
  </si>
  <si>
    <t>7,33.51</t>
  </si>
  <si>
    <t>7,35.98</t>
  </si>
  <si>
    <t>7,42.43</t>
  </si>
  <si>
    <t>7,44.16</t>
  </si>
  <si>
    <t>7,54.36</t>
  </si>
  <si>
    <t>8,03.51</t>
  </si>
  <si>
    <t>8,05.41</t>
  </si>
  <si>
    <t>8,08.65</t>
  </si>
  <si>
    <t>8,22.09</t>
  </si>
  <si>
    <t>8,33.42</t>
  </si>
  <si>
    <t>Maatullin ala-asteen koulu</t>
  </si>
  <si>
    <t>8,51.24</t>
  </si>
  <si>
    <t>17.</t>
  </si>
  <si>
    <t>9,03.11</t>
  </si>
  <si>
    <t>18.</t>
  </si>
  <si>
    <t>9,37.89</t>
  </si>
  <si>
    <t>19.</t>
  </si>
  <si>
    <t>9,38.63</t>
  </si>
  <si>
    <t>20.</t>
  </si>
  <si>
    <t>9,49.17</t>
  </si>
  <si>
    <t>21.</t>
  </si>
  <si>
    <t>9,50.67</t>
  </si>
  <si>
    <t>22.</t>
  </si>
  <si>
    <t>10,01.83</t>
  </si>
  <si>
    <t>23.</t>
  </si>
  <si>
    <t>10,33.64</t>
  </si>
  <si>
    <t>24.</t>
  </si>
  <si>
    <t>11,57.77</t>
  </si>
  <si>
    <t>25.</t>
  </si>
  <si>
    <t>13,29.33</t>
  </si>
  <si>
    <t>26.</t>
  </si>
  <si>
    <t>13,40.59</t>
  </si>
  <si>
    <t>Suutarinkylän peruskoulu</t>
  </si>
  <si>
    <t>2. luokka: POJAT</t>
  </si>
  <si>
    <t>4,40.33</t>
  </si>
  <si>
    <t>4.40,44</t>
  </si>
  <si>
    <t>5,21.88</t>
  </si>
  <si>
    <t>5,34.88</t>
  </si>
  <si>
    <t>5,42.57</t>
  </si>
  <si>
    <t>5,57.29</t>
  </si>
  <si>
    <t>6,04.24</t>
  </si>
  <si>
    <t>6,20.58</t>
  </si>
  <si>
    <t>6,31.34</t>
  </si>
  <si>
    <t>6,37.05</t>
  </si>
  <si>
    <t>6,55.02</t>
  </si>
  <si>
    <t>7,01.79</t>
  </si>
  <si>
    <t>7,04,78</t>
  </si>
  <si>
    <t>7,07.38</t>
  </si>
  <si>
    <t>Pihkapuiston ala-asteen koulu</t>
  </si>
  <si>
    <t>7,13.77</t>
  </si>
  <si>
    <t>7,18.38</t>
  </si>
  <si>
    <t>7,18.72</t>
  </si>
  <si>
    <t>7,29.09</t>
  </si>
  <si>
    <t>7,30.78</t>
  </si>
  <si>
    <t>7,46.94</t>
  </si>
  <si>
    <t>7,51.24</t>
  </si>
  <si>
    <t>7,54.27</t>
  </si>
  <si>
    <t>7,57.36</t>
  </si>
  <si>
    <t>8,09.08</t>
  </si>
  <si>
    <t>8,36.63</t>
  </si>
  <si>
    <t>8,41.47</t>
  </si>
  <si>
    <t>27.</t>
  </si>
  <si>
    <t>8,41.93</t>
  </si>
  <si>
    <t>28.</t>
  </si>
  <si>
    <t>8,44.04</t>
  </si>
  <si>
    <t>29.</t>
  </si>
  <si>
    <t>8,50.48</t>
  </si>
  <si>
    <t>30.</t>
  </si>
  <si>
    <t>8,58.32</t>
  </si>
  <si>
    <t>31.</t>
  </si>
  <si>
    <t>8.15,55</t>
  </si>
  <si>
    <t>32.</t>
  </si>
  <si>
    <t>8.28,66</t>
  </si>
  <si>
    <t>33.</t>
  </si>
  <si>
    <t>9,23.72</t>
  </si>
  <si>
    <t>34.</t>
  </si>
  <si>
    <t>9.08,79</t>
  </si>
  <si>
    <t>35.</t>
  </si>
  <si>
    <t>10,16.30</t>
  </si>
  <si>
    <t>36.</t>
  </si>
  <si>
    <t>10,24.42</t>
  </si>
  <si>
    <t>37.</t>
  </si>
  <si>
    <t>10,45.24</t>
  </si>
  <si>
    <t>38.</t>
  </si>
  <si>
    <t>10,53.61</t>
  </si>
  <si>
    <t>39.</t>
  </si>
  <si>
    <t>10.17,11</t>
  </si>
  <si>
    <t>40.</t>
  </si>
  <si>
    <t>11,34.34</t>
  </si>
  <si>
    <t>41.</t>
  </si>
  <si>
    <t>11,40,43</t>
  </si>
  <si>
    <t>42.</t>
  </si>
  <si>
    <t>12,14.98</t>
  </si>
  <si>
    <t>3. luokka: TYTÖT</t>
  </si>
  <si>
    <t>7.31,71</t>
  </si>
  <si>
    <t>8.35,17</t>
  </si>
  <si>
    <t>8.42,97</t>
  </si>
  <si>
    <t>8.51,56</t>
  </si>
  <si>
    <t>Herttoniemenrannan ala-asteen koulu</t>
  </si>
  <si>
    <t>8.52,80</t>
  </si>
  <si>
    <t>9.16,11</t>
  </si>
  <si>
    <t>10.23,70</t>
  </si>
  <si>
    <t>Pukinmäenkaaren peruskoulu</t>
  </si>
  <si>
    <t>12.05,24</t>
  </si>
  <si>
    <t>12.42,92</t>
  </si>
  <si>
    <t>13.50,04</t>
  </si>
  <si>
    <t>SYK</t>
  </si>
  <si>
    <t>14.08,93</t>
  </si>
  <si>
    <t>14.40,08</t>
  </si>
  <si>
    <t>15.01,96</t>
  </si>
  <si>
    <t>15.04,31</t>
  </si>
  <si>
    <t>15.06,99</t>
  </si>
  <si>
    <t>15.08,23</t>
  </si>
  <si>
    <t>15.14,80</t>
  </si>
  <si>
    <t>16.17,67</t>
  </si>
  <si>
    <t>17.45,51</t>
  </si>
  <si>
    <t>18.01,39</t>
  </si>
  <si>
    <t>21.10,17</t>
  </si>
  <si>
    <t>21.20,01</t>
  </si>
  <si>
    <t>24.20,32</t>
  </si>
  <si>
    <t>3. luokka: POJAT</t>
  </si>
  <si>
    <t>8.29,00</t>
  </si>
  <si>
    <t xml:space="preserve">Rudolf Steiner skolan i Helsingfors </t>
  </si>
  <si>
    <t>8.40,83</t>
  </si>
  <si>
    <t>8.58,46</t>
  </si>
  <si>
    <t>9.19,65</t>
  </si>
  <si>
    <t>9.20,10</t>
  </si>
  <si>
    <t>9.46,03</t>
  </si>
  <si>
    <t>10.12,16</t>
  </si>
  <si>
    <t>10.17,12</t>
  </si>
  <si>
    <t>10.29,10</t>
  </si>
  <si>
    <t>10.46,74</t>
  </si>
  <si>
    <t>12.12,82</t>
  </si>
  <si>
    <t>12.17,98</t>
  </si>
  <si>
    <t>12.22,95</t>
  </si>
  <si>
    <t>12.42,54</t>
  </si>
  <si>
    <t>12.44,03</t>
  </si>
  <si>
    <t>12.57,42</t>
  </si>
  <si>
    <t>13.00,62</t>
  </si>
  <si>
    <t>13.04,12</t>
  </si>
  <si>
    <t>13.17,46</t>
  </si>
  <si>
    <t>13.22,41</t>
  </si>
  <si>
    <t>13.48,40</t>
  </si>
  <si>
    <t>13.59,65</t>
  </si>
  <si>
    <t>14.08,79</t>
  </si>
  <si>
    <t>14.39,64</t>
  </si>
  <si>
    <t>14.42,86</t>
  </si>
  <si>
    <t>15.20,00</t>
  </si>
  <si>
    <t>15.42,78</t>
  </si>
  <si>
    <t>16.01,95</t>
  </si>
  <si>
    <t>16.24,84</t>
  </si>
  <si>
    <t>16.33,99</t>
  </si>
  <si>
    <t>16.43,26</t>
  </si>
  <si>
    <t>17.46,54</t>
  </si>
  <si>
    <t>Englantilainen koulu</t>
  </si>
  <si>
    <t>4. luokka: TYTÖT</t>
  </si>
  <si>
    <t>8.49,13</t>
  </si>
  <si>
    <t>8.52,88</t>
  </si>
  <si>
    <t>9.33,61</t>
  </si>
  <si>
    <t>9.35,52</t>
  </si>
  <si>
    <t>9.35,96</t>
  </si>
  <si>
    <t>10.12,20</t>
  </si>
  <si>
    <t>10.31,28</t>
  </si>
  <si>
    <t>10.34,25</t>
  </si>
  <si>
    <t>11.43,86</t>
  </si>
  <si>
    <t>11.56,21</t>
  </si>
  <si>
    <t>12.03,38</t>
  </si>
  <si>
    <t>12.10,09</t>
  </si>
  <si>
    <t>13.01,44</t>
  </si>
  <si>
    <t>13.13,03</t>
  </si>
  <si>
    <t>13.14,09</t>
  </si>
  <si>
    <t>13.16,43</t>
  </si>
  <si>
    <t>15.49,40</t>
  </si>
  <si>
    <t>DNF</t>
  </si>
  <si>
    <t>Maunulan ala-asteen koulu</t>
  </si>
  <si>
    <t>4. luokka: POJAT</t>
  </si>
  <si>
    <t>6.56,58</t>
  </si>
  <si>
    <t>8.27,62</t>
  </si>
  <si>
    <t>8.34,02</t>
  </si>
  <si>
    <t>8.36,27</t>
  </si>
  <si>
    <t>8.54,90</t>
  </si>
  <si>
    <t>9.08,78</t>
  </si>
  <si>
    <t>9.13,26</t>
  </si>
  <si>
    <t>9.30,40</t>
  </si>
  <si>
    <t>9.30,66</t>
  </si>
  <si>
    <t>9.44,72</t>
  </si>
  <si>
    <t>10.14,25</t>
  </si>
  <si>
    <t>10.14,62</t>
  </si>
  <si>
    <t>10.18,94</t>
  </si>
  <si>
    <t>10.25,33</t>
  </si>
  <si>
    <t>10.46,62</t>
  </si>
  <si>
    <t>10.50,38</t>
  </si>
  <si>
    <t>10.54,56</t>
  </si>
  <si>
    <t>11.02,01</t>
  </si>
  <si>
    <t>11.12,33</t>
  </si>
  <si>
    <t>11.58,62</t>
  </si>
  <si>
    <t>13.38,04</t>
  </si>
  <si>
    <t>13.40,02</t>
  </si>
  <si>
    <t>19,57.01</t>
  </si>
  <si>
    <t>5. luokka: TYTÖT</t>
  </si>
  <si>
    <t>7.06,92</t>
  </si>
  <si>
    <t>7.45,78</t>
  </si>
  <si>
    <t>8.45,93</t>
  </si>
  <si>
    <t>9.00,28</t>
  </si>
  <si>
    <t>9.34,61</t>
  </si>
  <si>
    <t>11.16,21</t>
  </si>
  <si>
    <t>11.43,36</t>
  </si>
  <si>
    <t>12.57,86</t>
  </si>
  <si>
    <t>13.03,29</t>
  </si>
  <si>
    <t>13.59,02</t>
  </si>
  <si>
    <t>DSQ</t>
  </si>
  <si>
    <t>Nro2</t>
  </si>
  <si>
    <t>5. luokka: POJAT</t>
  </si>
  <si>
    <t>7.18,02</t>
  </si>
  <si>
    <t>Sakarinmäen peruskoulu</t>
  </si>
  <si>
    <t>7.25,38</t>
  </si>
  <si>
    <t>7.36,02</t>
  </si>
  <si>
    <t>7.36,24</t>
  </si>
  <si>
    <t>7.52,75</t>
  </si>
  <si>
    <t>8.14,91</t>
  </si>
  <si>
    <t>8.20,60</t>
  </si>
  <si>
    <t>8.32,61</t>
  </si>
  <si>
    <t>8.38,25</t>
  </si>
  <si>
    <t>8.53,47</t>
  </si>
  <si>
    <t>9.16,59</t>
  </si>
  <si>
    <t>9.17,95</t>
  </si>
  <si>
    <t>9.56,10</t>
  </si>
  <si>
    <t>9.57,79</t>
  </si>
  <si>
    <t>10.12,33</t>
  </si>
  <si>
    <t>10.32,88</t>
  </si>
  <si>
    <t>10.55,76</t>
  </si>
  <si>
    <t>11.12,35</t>
  </si>
  <si>
    <t>11.26,89</t>
  </si>
  <si>
    <t>11.35,31</t>
  </si>
  <si>
    <t>12.45,31</t>
  </si>
  <si>
    <t>13.25,03</t>
  </si>
  <si>
    <t>Pasilan peruskoulu</t>
  </si>
  <si>
    <t>14.51,60</t>
  </si>
  <si>
    <t>15.20,34</t>
  </si>
  <si>
    <t>15.41,79</t>
  </si>
  <si>
    <t>16.04,75</t>
  </si>
  <si>
    <t>17.03,54</t>
  </si>
  <si>
    <t>17.08,02</t>
  </si>
  <si>
    <t>18.31,40</t>
  </si>
  <si>
    <t>6. luokka: TYTÖT</t>
  </si>
  <si>
    <t>8.52,08</t>
  </si>
  <si>
    <t>10.48,64</t>
  </si>
  <si>
    <t>11.39,00</t>
  </si>
  <si>
    <t>11.39,35</t>
  </si>
  <si>
    <t>12.25,01</t>
  </si>
  <si>
    <t>Puistolan peruskoulu</t>
  </si>
  <si>
    <t>13.11,95</t>
  </si>
  <si>
    <t>13.47,94</t>
  </si>
  <si>
    <t>6. luokka: POJAT</t>
  </si>
  <si>
    <t>6.56,70</t>
  </si>
  <si>
    <t>Pikku Huopalahden ala-asteen koulu</t>
  </si>
  <si>
    <t>6.59,71</t>
  </si>
  <si>
    <t>Yhtenäiskoulu</t>
  </si>
  <si>
    <t>7.39,48</t>
  </si>
  <si>
    <t>7.54,84</t>
  </si>
  <si>
    <t>8.07,86</t>
  </si>
  <si>
    <t>8.17,52</t>
  </si>
  <si>
    <t>8.24,95</t>
  </si>
  <si>
    <t>8.28,94</t>
  </si>
  <si>
    <t>9.00,52</t>
  </si>
  <si>
    <t>9.38,10</t>
  </si>
  <si>
    <t>9.43,36</t>
  </si>
  <si>
    <t>10.02,82</t>
  </si>
  <si>
    <t>10.33,94</t>
  </si>
  <si>
    <t>10.54,89</t>
  </si>
  <si>
    <t>11.59,52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</si>
</sst>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h]:mm:ss;@"/>
    <numFmt numFmtId="165" formatCode="[$-F400]h:mm:ss\ AM/PM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medium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medium">
        <color indexed="64"/>
      </bottom>
      <diagonal/>
    </border>
    <border>
      <left/>
      <right/>
      <top style="thin">
        <color theme="4" tint="0.39997558519241921"/>
      </top>
      <bottom style="medium">
        <color indexed="6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medium">
        <color indexed="64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rgb="FF9BC2E6"/>
      </bottom>
      <diagonal/>
    </border>
    <border>
      <left/>
      <right style="thin">
        <color theme="4" tint="0.39997558519241921"/>
      </right>
      <top/>
      <bottom style="thin">
        <color rgb="FF9BC2E6"/>
      </bottom>
      <diagonal/>
    </border>
    <border>
      <left style="thin">
        <color theme="4" tint="0.39997558519241921"/>
      </left>
      <right/>
      <top/>
      <bottom style="thin">
        <color rgb="FF9BC2E6"/>
      </bottom>
      <diagonal/>
    </border>
  </borders>
  <cellStyleXfs count="1">
    <xf numFmtId="0" fontId="0" fillId="0" borderId="0"/>
  </cellStyleXfs>
  <cellXfs count="102">
    <xf numFmtId="0" fontId="0" fillId="0" borderId="0" xfId="0"/>
    <xf numFmtId="49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/>
    <xf numFmtId="0" fontId="0" fillId="0" borderId="1" xfId="0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/>
    <xf numFmtId="0" fontId="3" fillId="0" borderId="5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/>
    <xf numFmtId="0" fontId="0" fillId="0" borderId="5" xfId="0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/>
    <xf numFmtId="0" fontId="0" fillId="0" borderId="9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0" xfId="0" applyFont="1" applyFill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9" fontId="0" fillId="0" borderId="11" xfId="0" applyNumberFormat="1" applyFont="1" applyBorder="1"/>
    <xf numFmtId="0" fontId="0" fillId="0" borderId="11" xfId="0" applyBorder="1" applyAlignment="1">
      <alignment horizontal="left"/>
    </xf>
    <xf numFmtId="0" fontId="0" fillId="0" borderId="11" xfId="0" applyBorder="1"/>
    <xf numFmtId="0" fontId="0" fillId="0" borderId="1" xfId="0" applyBorder="1"/>
    <xf numFmtId="49" fontId="3" fillId="0" borderId="4" xfId="0" applyNumberFormat="1" applyFont="1" applyBorder="1"/>
    <xf numFmtId="0" fontId="4" fillId="0" borderId="0" xfId="0" quotePrefix="1" applyFont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49" fontId="3" fillId="0" borderId="4" xfId="0" applyNumberFormat="1" applyFont="1" applyFill="1" applyBorder="1"/>
    <xf numFmtId="0" fontId="3" fillId="0" borderId="0" xfId="0" applyFont="1" applyFill="1"/>
    <xf numFmtId="0" fontId="0" fillId="0" borderId="1" xfId="0" applyNumberFormat="1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49" fontId="0" fillId="0" borderId="4" xfId="0" applyNumberFormat="1" applyFont="1" applyFill="1" applyBorder="1"/>
    <xf numFmtId="0" fontId="0" fillId="0" borderId="0" xfId="0" applyFill="1"/>
    <xf numFmtId="0" fontId="0" fillId="0" borderId="8" xfId="0" applyNumberFormat="1" applyFont="1" applyFill="1" applyBorder="1" applyAlignment="1">
      <alignment horizontal="center"/>
    </xf>
    <xf numFmtId="49" fontId="0" fillId="0" borderId="8" xfId="0" applyNumberFormat="1" applyFont="1" applyFill="1" applyBorder="1"/>
    <xf numFmtId="0" fontId="0" fillId="0" borderId="6" xfId="0" applyFill="1" applyBorder="1"/>
    <xf numFmtId="49" fontId="0" fillId="0" borderId="1" xfId="0" applyNumberFormat="1" applyFont="1" applyFill="1" applyBorder="1"/>
    <xf numFmtId="0" fontId="4" fillId="0" borderId="1" xfId="0" quotePrefix="1" applyFont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2" xfId="0" applyNumberFormat="1" applyFont="1" applyFill="1" applyBorder="1"/>
    <xf numFmtId="164" fontId="0" fillId="0" borderId="12" xfId="0" applyNumberFormat="1" applyFill="1" applyBorder="1"/>
    <xf numFmtId="0" fontId="3" fillId="0" borderId="0" xfId="0" applyFont="1" applyFill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164" fontId="3" fillId="0" borderId="0" xfId="0" applyNumberFormat="1" applyFont="1"/>
    <xf numFmtId="0" fontId="0" fillId="0" borderId="0" xfId="0" applyFill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/>
    <xf numFmtId="164" fontId="0" fillId="0" borderId="0" xfId="0" applyNumberFormat="1"/>
    <xf numFmtId="0" fontId="0" fillId="0" borderId="6" xfId="0" applyFill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49" fontId="1" fillId="0" borderId="8" xfId="0" applyNumberFormat="1" applyFont="1" applyFill="1" applyBorder="1"/>
    <xf numFmtId="164" fontId="0" fillId="0" borderId="6" xfId="0" applyNumberFormat="1" applyBorder="1"/>
    <xf numFmtId="0" fontId="0" fillId="0" borderId="2" xfId="0" applyNumberFormat="1" applyFont="1" applyFill="1" applyBorder="1" applyAlignment="1">
      <alignment horizontal="center"/>
    </xf>
    <xf numFmtId="49" fontId="1" fillId="0" borderId="1" xfId="0" applyNumberFormat="1" applyFont="1" applyBorder="1"/>
    <xf numFmtId="164" fontId="0" fillId="0" borderId="0" xfId="0" applyNumberFormat="1" applyFont="1" applyBorder="1"/>
    <xf numFmtId="164" fontId="0" fillId="3" borderId="0" xfId="0" applyNumberFormat="1" applyFont="1" applyFill="1" applyBorder="1"/>
    <xf numFmtId="49" fontId="1" fillId="0" borderId="4" xfId="0" applyNumberFormat="1" applyFont="1" applyBorder="1"/>
    <xf numFmtId="164" fontId="0" fillId="0" borderId="0" xfId="0" applyNumberFormat="1" applyBorder="1"/>
    <xf numFmtId="165" fontId="0" fillId="0" borderId="0" xfId="0" applyNumberFormat="1" applyBorder="1"/>
    <xf numFmtId="49" fontId="1" fillId="0" borderId="1" xfId="0" applyNumberFormat="1" applyFont="1" applyFill="1" applyBorder="1"/>
    <xf numFmtId="164" fontId="0" fillId="0" borderId="5" xfId="0" applyNumberFormat="1" applyBorder="1"/>
    <xf numFmtId="0" fontId="0" fillId="0" borderId="0" xfId="0" applyFill="1" applyBorder="1" applyAlignment="1">
      <alignment horizontal="center"/>
    </xf>
    <xf numFmtId="49" fontId="0" fillId="0" borderId="11" xfId="0" applyNumberFormat="1" applyFont="1" applyFill="1" applyBorder="1"/>
    <xf numFmtId="49" fontId="2" fillId="0" borderId="2" xfId="0" applyNumberFormat="1" applyFont="1" applyFill="1" applyBorder="1" applyAlignment="1">
      <alignment horizontal="center"/>
    </xf>
    <xf numFmtId="49" fontId="2" fillId="0" borderId="1" xfId="0" applyNumberFormat="1" applyFont="1" applyFill="1" applyBorder="1"/>
    <xf numFmtId="0" fontId="0" fillId="0" borderId="1" xfId="0" applyFill="1" applyBorder="1"/>
    <xf numFmtId="0" fontId="3" fillId="0" borderId="0" xfId="0" applyFont="1"/>
    <xf numFmtId="0" fontId="0" fillId="0" borderId="6" xfId="0" applyBorder="1"/>
    <xf numFmtId="0" fontId="4" fillId="0" borderId="12" xfId="0" quotePrefix="1" applyFont="1" applyFill="1" applyBorder="1"/>
    <xf numFmtId="0" fontId="4" fillId="0" borderId="1" xfId="0" quotePrefix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49" fontId="2" fillId="2" borderId="12" xfId="0" applyNumberFormat="1" applyFont="1" applyFill="1" applyBorder="1"/>
    <xf numFmtId="49" fontId="2" fillId="2" borderId="13" xfId="0" applyNumberFormat="1" applyFont="1" applyFill="1" applyBorder="1"/>
    <xf numFmtId="0" fontId="3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NumberFormat="1" applyFont="1"/>
    <xf numFmtId="0" fontId="0" fillId="0" borderId="1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0" xfId="0" applyNumberFormat="1"/>
    <xf numFmtId="0" fontId="0" fillId="0" borderId="8" xfId="0" applyFont="1" applyFill="1" applyBorder="1" applyAlignment="1">
      <alignment horizontal="center"/>
    </xf>
    <xf numFmtId="0" fontId="0" fillId="0" borderId="6" xfId="0" applyNumberFormat="1" applyBorder="1"/>
    <xf numFmtId="49" fontId="1" fillId="0" borderId="11" xfId="0" applyNumberFormat="1" applyFont="1" applyBorder="1"/>
    <xf numFmtId="0" fontId="0" fillId="0" borderId="11" xfId="0" applyFont="1" applyFill="1" applyBorder="1" applyAlignment="1">
      <alignment horizontal="center"/>
    </xf>
    <xf numFmtId="49" fontId="2" fillId="2" borderId="12" xfId="0" quotePrefix="1" applyNumberFormat="1" applyFont="1" applyFill="1" applyBorder="1"/>
    <xf numFmtId="49" fontId="2" fillId="2" borderId="14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Font="1" applyBorder="1"/>
    <xf numFmtId="49" fontId="2" fillId="2" borderId="12" xfId="0" quotePrefix="1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3" xfId="0" applyNumberFormat="1" applyFont="1" applyFill="1" applyBorder="1"/>
    <xf numFmtId="49" fontId="0" fillId="0" borderId="6" xfId="0" applyNumberFormat="1" applyFont="1" applyFill="1" applyBorder="1"/>
    <xf numFmtId="0" fontId="0" fillId="0" borderId="11" xfId="0" applyFont="1" applyFill="1" applyBorder="1"/>
    <xf numFmtId="49" fontId="2" fillId="0" borderId="12" xfId="0" quotePrefix="1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9" fontId="1" fillId="0" borderId="11" xfId="0" applyNumberFormat="1" applyFont="1" applyFill="1" applyBorder="1"/>
    <xf numFmtId="0" fontId="0" fillId="0" borderId="0" xfId="0" applyFill="1" applyBorder="1"/>
    <xf numFmtId="49" fontId="2" fillId="0" borderId="12" xfId="0" quotePrefix="1" applyNumberFormat="1" applyFont="1" applyFill="1" applyBorder="1"/>
    <xf numFmtId="0" fontId="1" fillId="0" borderId="8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" fontId="3" fillId="0" borderId="1" xfId="0" applyNumberFormat="1" applyFont="1" applyFill="1" applyBorder="1" applyAlignment="1">
      <alignment horizontal="center"/>
    </xf>
  </cellXfs>
  <cellStyles count="1">
    <cellStyle name="Normaali" xfId="0" builtinId="0"/>
  </cellStyles>
  <dxfs count="16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border diagonalUp="0" diagonalDown="0" outline="0">
        <left/>
        <right/>
        <top style="thin">
          <color theme="4" tint="0.39997558519241921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 outline="0">
        <left/>
        <right/>
        <top style="thin">
          <color theme="4" tint="0.39997558519241921"/>
        </top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top style="thin">
          <color rgb="FF9BC2E6"/>
        </top>
        <bottom style="thin">
          <color theme="4" tint="0.39997558519241921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rgb="FF9BC2E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top style="thin">
          <color rgb="FF9BC2E6"/>
        </top>
        <bottom style="thin">
          <color theme="4" tint="0.39997558519241921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rgb="FF9BC2E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 style="thin">
          <color theme="4" tint="0.39997558519241921"/>
        </top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top style="thin">
          <color rgb="FF9BC2E6"/>
        </top>
        <bottom style="thin">
          <color theme="4" tint="0.39997558519241921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rgb="FF9BC2E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 style="thin">
          <color theme="4" tint="0.39997558519241921"/>
        </top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top style="thin">
          <color rgb="FF9BC2E6"/>
        </top>
        <bottom style="thin">
          <color theme="4" tint="0.39997558519241921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rgb="FF9BC2E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top style="thin">
          <color rgb="FF9BC2E6"/>
        </top>
        <bottom style="thin">
          <color theme="4" tint="0.39997558519241921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rgb="FF9BC2E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 outline="0">
        <top style="thin">
          <color rgb="FF9BC2E6"/>
        </top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rgb="FF9BC2E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top style="thin">
          <color rgb="FF9BC2E6"/>
        </top>
      </border>
    </dxf>
    <dxf>
      <border outline="0">
        <bottom style="thin">
          <color rgb="FF9BC2E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30" formatCode="@"/>
      <fill>
        <patternFill patternType="solid">
          <fgColor theme="4"/>
          <bgColor theme="4"/>
        </patternFill>
      </fill>
    </dxf>
    <dxf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top style="thin">
          <color rgb="FF9BC2E6"/>
        </top>
        <bottom style="thin">
          <color theme="4" tint="0.39997558519241921"/>
        </bottom>
      </border>
    </dxf>
    <dxf>
      <border outline="0">
        <bottom style="thin">
          <color rgb="FF9BC2E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30" formatCode="@"/>
      <fill>
        <patternFill patternType="solid">
          <fgColor theme="4"/>
          <bgColor theme="4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top style="thin">
          <color theme="4" tint="0.39997558519241921"/>
        </top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theme="4" tint="0.39997558519241921"/>
        </bottom>
      </border>
    </dxf>
    <dxf>
      <fill>
        <patternFill patternType="none">
          <fgColor indexed="64"/>
          <bgColor auto="1"/>
        </patternFill>
      </fill>
    </dxf>
    <dxf>
      <numFmt numFmtId="164" formatCode="[h]:mm:ss;@"/>
    </dxf>
    <dxf>
      <numFmt numFmtId="164" formatCode="[h]:mm:ss;@"/>
      <fill>
        <patternFill patternType="none">
          <fgColor rgb="FF000000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 outline="0">
        <top style="thin">
          <color rgb="FF9BC2E6"/>
        </top>
      </border>
    </dxf>
    <dxf>
      <fill>
        <patternFill patternType="none">
          <fgColor rgb="FF000000"/>
          <bgColor auto="1"/>
        </patternFill>
      </fill>
    </dxf>
    <dxf>
      <border outline="0">
        <bottom style="thin">
          <color rgb="FF9BC2E6"/>
        </bottom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 style="thin">
          <color theme="4" tint="0.39997558519241921"/>
        </top>
        <bottom/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theme="4" tint="0.79998168889431442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bgColor auto="1"/>
        </patternFill>
      </fill>
    </dxf>
    <dxf>
      <border outline="0">
        <bottom style="thin">
          <color theme="4" tint="0.39997558519241921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4" tint="0.79998168889431442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4" tint="0.79998168889431442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4" tint="0.79998168889431442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ill>
        <patternFill patternType="none">
          <fgColor theme="4" tint="0.79998168889431442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4" tint="0.79998168889431442"/>
          <bgColor auto="1"/>
        </patternFill>
      </fill>
    </dxf>
    <dxf>
      <border outline="0">
        <bottom style="thin">
          <color theme="4" tint="0.3999755851924192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Taulukko4" displayName="Taulukko4" ref="A1:E17" totalsRowCount="1" dataDxfId="162" headerRowBorderDxfId="163" tableBorderDxfId="161" totalsRowBorderDxfId="160" dataCellStyle="Normaali">
  <autoFilter ref="A1:E16"/>
  <sortState ref="A2:F16">
    <sortCondition ref="E1:E16"/>
  </sortState>
  <tableColumns count="5">
    <tableColumn id="1" name="Sij." dataDxfId="159" totalsRowDxfId="158" dataCellStyle="Normaali"/>
    <tableColumn id="7" name="Nro" dataDxfId="157"/>
    <tableColumn id="3" name="Oppilaan koulu" totalsRowLabel="Osallistujia" dataDxfId="156" totalsRowDxfId="155" dataCellStyle="Normaali"/>
    <tableColumn id="4" name="Sarja" totalsRowFunction="custom" dataDxfId="154" totalsRowDxfId="153" dataCellStyle="Normaali">
      <totalsRowFormula>COUNTIF(Taulukko4[Sarja],D10)</totalsRowFormula>
    </tableColumn>
    <tableColumn id="6" name="Aika" dataDxfId="152" totalsRowDxfId="151" dataCellStyle="Normaali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21" name="Taulukko11" displayName="Taulukko11" ref="A1:E32" totalsRowCount="1" headerRowDxfId="49" dataDxfId="47" headerRowBorderDxfId="48" tableBorderDxfId="46" totalsRowBorderDxfId="45">
  <autoFilter ref="A1:E31"/>
  <sortState ref="A2:F41">
    <sortCondition ref="E1:E41"/>
  </sortState>
  <tableColumns count="5">
    <tableColumn id="1" name="Sij." dataDxfId="44" totalsRowDxfId="43"/>
    <tableColumn id="6" name="Nro2" dataDxfId="42" totalsRowDxfId="41"/>
    <tableColumn id="3" name="Oppilaan koulu" totalsRowLabel="Osallistujia" dataDxfId="40" totalsRowDxfId="39"/>
    <tableColumn id="4" name="Sarja" totalsRowFunction="custom" dataDxfId="38" totalsRowDxfId="37">
      <totalsRowFormula>COUNTIF(Taulukko11[Sarja],D8)</totalsRowFormula>
    </tableColumn>
    <tableColumn id="5" name="Aika" dataDxfId="36" totalsRowDxfId="35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23" name="Taulukko14" displayName="Taulukko14" ref="A1:E9" totalsRowCount="1" headerRowDxfId="34" dataDxfId="32" headerRowBorderDxfId="33" tableBorderDxfId="31" totalsRowBorderDxfId="30">
  <autoFilter ref="A1:E8"/>
  <sortState ref="A2:F21">
    <sortCondition ref="E1:E21"/>
  </sortState>
  <tableColumns count="5">
    <tableColumn id="1" name="Sij." dataDxfId="29" totalsRowDxfId="28"/>
    <tableColumn id="6" name="Nro" dataDxfId="27" totalsRowDxfId="26"/>
    <tableColumn id="3" name="Oppilaan koulu" totalsRowLabel="Osallistujia" dataDxfId="25" totalsRowDxfId="24"/>
    <tableColumn id="4" name="Sarja" totalsRowFunction="custom" dataDxfId="23" totalsRowDxfId="22">
      <totalsRowFormula>COUNTIF(Taulukko14[Sarja],D8)</totalsRowFormula>
    </tableColumn>
    <tableColumn id="5" name="Aika" dataDxfId="21" totalsRowDxfId="20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25" name="Taulukko13" displayName="Taulukko13" ref="A1:E17" totalsRowCount="1" headerRowDxfId="19" dataDxfId="17" headerRowBorderDxfId="18" tableBorderDxfId="16" totalsRowBorderDxfId="15">
  <autoFilter ref="A1:E16"/>
  <sortState ref="A2:F31">
    <sortCondition ref="E1:E31"/>
  </sortState>
  <tableColumns count="5">
    <tableColumn id="1" name="Sij." dataDxfId="14" totalsRowDxfId="13"/>
    <tableColumn id="6" name="Nro" dataDxfId="12" totalsRowDxfId="11"/>
    <tableColumn id="3" name="Oppilaan koulu" totalsRowLabel="Osallistujia" dataDxfId="10" totalsRowDxfId="9"/>
    <tableColumn id="4" name="Sarja" totalsRowFunction="custom" dataDxfId="8" totalsRowDxfId="7">
      <totalsRowFormula>COUNTIF(Taulukko13[Sarja],D11)</totalsRowFormula>
    </tableColumn>
    <tableColumn id="5" name="Aika" dataDxfId="6" totalsRowDxfId="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5" name="Taulukko3" displayName="Taulukko3" ref="A1:E18" totalsRowCount="1" dataDxfId="149" headerRowBorderDxfId="150" tableBorderDxfId="148" totalsRowBorderDxfId="147">
  <autoFilter ref="A1:E17"/>
  <sortState ref="A2:F19">
    <sortCondition ref="E1:E19"/>
  </sortState>
  <tableColumns count="5">
    <tableColumn id="1" name="Sij." dataDxfId="146" totalsRowDxfId="145"/>
    <tableColumn id="7" name="Nro" dataDxfId="144" totalsRowDxfId="143"/>
    <tableColumn id="3" name="Oppilaan koulu" totalsRowLabel="Osallistujia" dataDxfId="142" totalsRowDxfId="141"/>
    <tableColumn id="4" name="Sarja" totalsRowFunction="custom" dataDxfId="140" totalsRowDxfId="139">
      <totalsRowFormula>COUNTIF(Taulukko3[Sarja],D16)</totalsRowFormula>
    </tableColumn>
    <tableColumn id="5" name="Sarake1" dataDxfId="138" totalsRowDxfId="137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7" name="Taulukko57" displayName="Taulukko57" ref="A1:E28" totalsRowCount="1" headerRowDxfId="136" dataDxfId="134" headerRowBorderDxfId="135" tableBorderDxfId="133">
  <autoFilter ref="A1:E27"/>
  <sortState ref="A2:F29">
    <sortCondition ref="E1:E29"/>
  </sortState>
  <tableColumns count="5">
    <tableColumn id="1" name="Sij." dataDxfId="132" totalsRowDxfId="131"/>
    <tableColumn id="6" name="Nro" dataDxfId="130" totalsRowDxfId="129"/>
    <tableColumn id="3" name="Oppilaan koulu" totalsRowLabel="Osallistujia" dataDxfId="128" totalsRowDxfId="127"/>
    <tableColumn id="4" name="Sarja" totalsRowFunction="custom" dataDxfId="126" totalsRowDxfId="125">
      <totalsRowFormula>COUNTIF(Taulukko57[Sarja],D23)</totalsRowFormula>
    </tableColumn>
    <tableColumn id="5" name="Aika" dataDxfId="124" totalsRowDxfId="12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9" name="Taulukko5" displayName="Taulukko5" ref="A1:E44" totalsRowCount="1" headerRowDxfId="122" dataDxfId="120" headerRowBorderDxfId="121" tableBorderDxfId="119">
  <autoFilter ref="A1:E43"/>
  <sortState ref="A2:F51">
    <sortCondition ref="E1:E51"/>
  </sortState>
  <tableColumns count="5">
    <tableColumn id="1" name="Sij." dataDxfId="118" totalsRowDxfId="117" dataCellStyle="Normaali"/>
    <tableColumn id="8" name="Nro" dataDxfId="116" totalsRowDxfId="115"/>
    <tableColumn id="3" name="Oppilaan koulu" totalsRowDxfId="114" dataCellStyle="Normaali"/>
    <tableColumn id="4" name="Sarja" totalsRowFunction="custom" totalsRowDxfId="113" dataCellStyle="Normaali">
      <totalsRowFormula>COUNTIF(Taulukko5[Sarja],D43)</totalsRowFormula>
    </tableColumn>
    <tableColumn id="5" name="Aika" totalsRowDxfId="112" dataCellStyle="Normaali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1" name="Taulukko8" displayName="Taulukko8" ref="A1:E25" totalsRowCount="1" headerRowDxfId="111" headerRowBorderDxfId="110" tableBorderDxfId="109" totalsRowBorderDxfId="108">
  <autoFilter ref="A1:E24"/>
  <sortState ref="A2:F24">
    <sortCondition ref="E1:E24"/>
  </sortState>
  <tableColumns count="5">
    <tableColumn id="1" name="Sij." dataDxfId="107" totalsRowDxfId="106"/>
    <tableColumn id="6" name="Nro" dataDxfId="105" totalsRowDxfId="104"/>
    <tableColumn id="3" name="Oppilaan koulu" totalsRowLabel="Osallistujia" dataDxfId="103" totalsRowDxfId="102"/>
    <tableColumn id="4" name="Sarja" totalsRowFunction="custom" dataDxfId="101" totalsRowDxfId="100">
      <totalsRowFormula>COUNTIF(Taulukko8[Sarja],D23)</totalsRowFormula>
    </tableColumn>
    <tableColumn id="5" name="Aika" totalsRowDxfId="99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3" name="Taulukko7" displayName="Taulukko7" ref="A1:E34" totalsRowCount="1" headerRowDxfId="98" headerRowBorderDxfId="97" tableBorderDxfId="96" dataCellStyle="Normaali">
  <autoFilter ref="A1:E33"/>
  <sortState ref="A2:F33">
    <sortCondition ref="E1:E33"/>
  </sortState>
  <tableColumns count="5">
    <tableColumn id="1" name="Sij." dataDxfId="95" totalsRowDxfId="4" dataCellStyle="Normaali"/>
    <tableColumn id="6" name="Nro" dataDxfId="94" totalsRowDxfId="3"/>
    <tableColumn id="3" name="Oppilaan koulu" totalsRowLabel="Osallistujia" totalsRowDxfId="2" dataCellStyle="Normaali"/>
    <tableColumn id="4" name="Sarja" totalsRowFunction="custom" totalsRowDxfId="1" dataCellStyle="Normaali">
      <totalsRowFormula>COUNTIF(Taulukko7[Sarja],D3)</totalsRowFormula>
    </tableColumn>
    <tableColumn id="5" name="Aika" totalsRowDxfId="0" dataCellStyle="Normaali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5" name="Taulukko10" displayName="Taulukko10" ref="A1:E20" totalsRowCount="1" headerRowDxfId="93" dataDxfId="91" headerRowBorderDxfId="92" tableBorderDxfId="90">
  <autoFilter ref="A1:E19"/>
  <sortState ref="A2:F21">
    <sortCondition ref="E1:E21"/>
  </sortState>
  <tableColumns count="5">
    <tableColumn id="1" name="Sij." dataDxfId="89" totalsRowDxfId="88"/>
    <tableColumn id="6" name="Nro" dataDxfId="87" totalsRowDxfId="86"/>
    <tableColumn id="3" name="Oppilaan koulu" totalsRowLabel="Osallistujia" dataDxfId="85" totalsRowDxfId="84"/>
    <tableColumn id="4" name="Sarja" totalsRowFunction="custom" dataDxfId="83" totalsRowDxfId="82">
      <totalsRowFormula>COUNTIF(Taulukko10[Sarja],D16)</totalsRowFormula>
    </tableColumn>
    <tableColumn id="5" name="Aika" dataDxfId="81" totalsRowDxfId="80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7" name="Taulukko9" displayName="Taulukko9" ref="A1:E26" totalsRowCount="1" headerRowDxfId="79" dataDxfId="77" headerRowBorderDxfId="78" tableBorderDxfId="76" totalsRowBorderDxfId="75">
  <autoFilter ref="A1:E25"/>
  <sortState ref="A2:F32">
    <sortCondition ref="E1:E32"/>
  </sortState>
  <tableColumns count="5">
    <tableColumn id="1" name="Sij." dataDxfId="74" totalsRowDxfId="73"/>
    <tableColumn id="6" name="Nro" dataDxfId="72" totalsRowDxfId="71"/>
    <tableColumn id="3" name="Oppilaan koulu" totalsRowLabel="Osallistujia" dataDxfId="70" totalsRowDxfId="69"/>
    <tableColumn id="4" name="Sarja" totalsRowFunction="custom" dataDxfId="68" totalsRowDxfId="67">
      <totalsRowFormula>COUNTIF(Taulukko9[Sarja],D25)</totalsRowFormula>
    </tableColumn>
    <tableColumn id="5" name="Aika" dataDxfId="66" totalsRowDxfId="65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9" name="Taulukko12" displayName="Taulukko12" ref="A1:E14" totalsRowCount="1" headerRowDxfId="64" dataDxfId="62" headerRowBorderDxfId="63" tableBorderDxfId="61" totalsRowBorderDxfId="60">
  <autoFilter ref="A1:E13"/>
  <sortState ref="A2:F21">
    <sortCondition ref="E1:E21"/>
  </sortState>
  <tableColumns count="5">
    <tableColumn id="1" name="Sij." dataDxfId="59" totalsRowDxfId="58"/>
    <tableColumn id="6" name="Nro" dataDxfId="57" totalsRowDxfId="56"/>
    <tableColumn id="3" name="Oppilaan koulu" totalsRowLabel="Osallistujia" dataDxfId="55" totalsRowDxfId="54"/>
    <tableColumn id="4" name="Sarja" totalsRowFunction="custom" dataDxfId="53" totalsRowDxfId="52">
      <totalsRowFormula>COUNTIF(Taulukko12[Sarja],D5)</totalsRowFormula>
    </tableColumn>
    <tableColumn id="5" name="Sarake1" dataDxfId="51" totalsRowDxfId="5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J11" sqref="J11"/>
    </sheetView>
  </sheetViews>
  <sheetFormatPr defaultRowHeight="14.4" x14ac:dyDescent="0.3"/>
  <cols>
    <col min="1" max="2" width="6" customWidth="1"/>
    <col min="3" max="3" width="26.6640625" customWidth="1"/>
    <col min="4" max="4" width="15" customWidth="1"/>
  </cols>
  <sheetData>
    <row r="1" spans="1:5" x14ac:dyDescent="0.3">
      <c r="A1" s="25" t="s">
        <v>39</v>
      </c>
      <c r="B1" s="1" t="s">
        <v>0</v>
      </c>
      <c r="C1" s="2" t="s">
        <v>1</v>
      </c>
      <c r="D1" s="2" t="s">
        <v>2</v>
      </c>
      <c r="E1" s="3" t="s">
        <v>3</v>
      </c>
    </row>
    <row r="2" spans="1:5" x14ac:dyDescent="0.3">
      <c r="A2" s="4" t="s">
        <v>4</v>
      </c>
      <c r="B2" s="5">
        <v>32</v>
      </c>
      <c r="C2" s="6" t="s">
        <v>5</v>
      </c>
      <c r="D2" s="6" t="s">
        <v>6</v>
      </c>
      <c r="E2" s="7" t="s">
        <v>7</v>
      </c>
    </row>
    <row r="3" spans="1:5" x14ac:dyDescent="0.3">
      <c r="A3" s="4" t="s">
        <v>8</v>
      </c>
      <c r="B3" s="5">
        <v>25</v>
      </c>
      <c r="C3" s="6" t="s">
        <v>9</v>
      </c>
      <c r="D3" s="6" t="s">
        <v>6</v>
      </c>
      <c r="E3" s="7" t="s">
        <v>10</v>
      </c>
    </row>
    <row r="4" spans="1:5" x14ac:dyDescent="0.3">
      <c r="A4" s="4" t="s">
        <v>11</v>
      </c>
      <c r="B4" s="5">
        <v>29</v>
      </c>
      <c r="C4" s="6" t="s">
        <v>12</v>
      </c>
      <c r="D4" s="6" t="s">
        <v>6</v>
      </c>
      <c r="E4" s="7" t="s">
        <v>13</v>
      </c>
    </row>
    <row r="5" spans="1:5" x14ac:dyDescent="0.3">
      <c r="A5" s="8" t="s">
        <v>14</v>
      </c>
      <c r="B5" s="9">
        <v>21</v>
      </c>
      <c r="C5" s="10" t="s">
        <v>12</v>
      </c>
      <c r="D5" s="10" t="s">
        <v>6</v>
      </c>
      <c r="E5" s="11" t="s">
        <v>15</v>
      </c>
    </row>
    <row r="6" spans="1:5" x14ac:dyDescent="0.3">
      <c r="A6" s="8" t="s">
        <v>16</v>
      </c>
      <c r="B6" s="9">
        <v>33</v>
      </c>
      <c r="C6" s="10" t="s">
        <v>5</v>
      </c>
      <c r="D6" s="10" t="s">
        <v>6</v>
      </c>
      <c r="E6" s="11" t="s">
        <v>17</v>
      </c>
    </row>
    <row r="7" spans="1:5" ht="15" thickBot="1" x14ac:dyDescent="0.35">
      <c r="A7" s="12" t="s">
        <v>18</v>
      </c>
      <c r="B7" s="13">
        <v>27</v>
      </c>
      <c r="C7" s="14" t="s">
        <v>9</v>
      </c>
      <c r="D7" s="14" t="s">
        <v>6</v>
      </c>
      <c r="E7" s="15" t="s">
        <v>19</v>
      </c>
    </row>
    <row r="8" spans="1:5" x14ac:dyDescent="0.3">
      <c r="A8" s="8" t="s">
        <v>20</v>
      </c>
      <c r="B8" s="16">
        <v>28</v>
      </c>
      <c r="C8" s="17" t="s">
        <v>12</v>
      </c>
      <c r="D8" s="17" t="s">
        <v>6</v>
      </c>
      <c r="E8" s="18" t="s">
        <v>21</v>
      </c>
    </row>
    <row r="9" spans="1:5" x14ac:dyDescent="0.3">
      <c r="A9" s="8" t="s">
        <v>22</v>
      </c>
      <c r="B9" s="9">
        <v>23</v>
      </c>
      <c r="C9" s="10" t="s">
        <v>9</v>
      </c>
      <c r="D9" s="10" t="s">
        <v>6</v>
      </c>
      <c r="E9" s="11" t="s">
        <v>23</v>
      </c>
    </row>
    <row r="10" spans="1:5" x14ac:dyDescent="0.3">
      <c r="A10" s="8" t="s">
        <v>24</v>
      </c>
      <c r="B10" s="9">
        <v>31</v>
      </c>
      <c r="C10" s="10" t="s">
        <v>5</v>
      </c>
      <c r="D10" s="10" t="s">
        <v>6</v>
      </c>
      <c r="E10" s="11" t="s">
        <v>25</v>
      </c>
    </row>
    <row r="11" spans="1:5" x14ac:dyDescent="0.3">
      <c r="A11" s="8" t="s">
        <v>26</v>
      </c>
      <c r="B11" s="9">
        <v>30</v>
      </c>
      <c r="C11" s="10" t="s">
        <v>12</v>
      </c>
      <c r="D11" s="10" t="s">
        <v>6</v>
      </c>
      <c r="E11" s="11" t="s">
        <v>27</v>
      </c>
    </row>
    <row r="12" spans="1:5" x14ac:dyDescent="0.3">
      <c r="A12" s="8" t="s">
        <v>28</v>
      </c>
      <c r="B12" s="9">
        <v>35</v>
      </c>
      <c r="C12" s="10" t="s">
        <v>5</v>
      </c>
      <c r="D12" s="10" t="s">
        <v>6</v>
      </c>
      <c r="E12" s="11" t="s">
        <v>29</v>
      </c>
    </row>
    <row r="13" spans="1:5" x14ac:dyDescent="0.3">
      <c r="A13" s="8" t="s">
        <v>30</v>
      </c>
      <c r="B13" s="9">
        <v>34</v>
      </c>
      <c r="C13" s="10" t="s">
        <v>5</v>
      </c>
      <c r="D13" s="10" t="s">
        <v>6</v>
      </c>
      <c r="E13" s="11" t="s">
        <v>31</v>
      </c>
    </row>
    <row r="14" spans="1:5" x14ac:dyDescent="0.3">
      <c r="A14" s="8" t="s">
        <v>32</v>
      </c>
      <c r="B14" s="9">
        <v>26</v>
      </c>
      <c r="C14" s="10" t="s">
        <v>9</v>
      </c>
      <c r="D14" s="10" t="s">
        <v>6</v>
      </c>
      <c r="E14" s="11" t="s">
        <v>33</v>
      </c>
    </row>
    <row r="15" spans="1:5" x14ac:dyDescent="0.3">
      <c r="A15" s="8" t="s">
        <v>34</v>
      </c>
      <c r="B15" s="9">
        <v>24</v>
      </c>
      <c r="C15" s="10" t="s">
        <v>9</v>
      </c>
      <c r="D15" s="10" t="s">
        <v>6</v>
      </c>
      <c r="E15" s="11" t="s">
        <v>35</v>
      </c>
    </row>
    <row r="16" spans="1:5" x14ac:dyDescent="0.3">
      <c r="A16" s="8" t="s">
        <v>36</v>
      </c>
      <c r="B16" s="9">
        <v>22</v>
      </c>
      <c r="C16" s="10" t="s">
        <v>9</v>
      </c>
      <c r="D16" s="10" t="s">
        <v>6</v>
      </c>
      <c r="E16" s="11" t="s">
        <v>37</v>
      </c>
    </row>
    <row r="17" spans="1:5" x14ac:dyDescent="0.3">
      <c r="A17" s="19"/>
      <c r="C17" s="20" t="s">
        <v>38</v>
      </c>
      <c r="D17" s="20">
        <f>COUNTIF(Taulukko4[Sarja],D10)</f>
        <v>15</v>
      </c>
      <c r="E17" s="21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H29" sqref="H29"/>
    </sheetView>
  </sheetViews>
  <sheetFormatPr defaultRowHeight="14.4" x14ac:dyDescent="0.3"/>
  <cols>
    <col min="1" max="2" width="6" customWidth="1"/>
    <col min="3" max="3" width="26.6640625" customWidth="1"/>
    <col min="4" max="4" width="15" customWidth="1"/>
  </cols>
  <sheetData>
    <row r="1" spans="1:5" x14ac:dyDescent="0.3">
      <c r="A1" s="93" t="s">
        <v>39</v>
      </c>
      <c r="B1" s="39" t="s">
        <v>279</v>
      </c>
      <c r="C1" s="40" t="s">
        <v>1</v>
      </c>
      <c r="D1" s="90" t="s">
        <v>2</v>
      </c>
      <c r="E1" s="40" t="s">
        <v>3</v>
      </c>
    </row>
    <row r="2" spans="1:5" x14ac:dyDescent="0.3">
      <c r="A2" s="75" t="s">
        <v>4</v>
      </c>
      <c r="B2" s="75">
        <v>307</v>
      </c>
      <c r="C2" s="24" t="s">
        <v>5</v>
      </c>
      <c r="D2" s="24" t="s">
        <v>280</v>
      </c>
      <c r="E2" s="29" t="s">
        <v>281</v>
      </c>
    </row>
    <row r="3" spans="1:5" x14ac:dyDescent="0.3">
      <c r="A3" s="75" t="s">
        <v>8</v>
      </c>
      <c r="B3" s="75">
        <v>282</v>
      </c>
      <c r="C3" s="28" t="s">
        <v>282</v>
      </c>
      <c r="D3" s="28" t="s">
        <v>280</v>
      </c>
      <c r="E3" s="29" t="s">
        <v>283</v>
      </c>
    </row>
    <row r="4" spans="1:5" x14ac:dyDescent="0.3">
      <c r="A4" s="75" t="s">
        <v>11</v>
      </c>
      <c r="B4" s="75">
        <v>292</v>
      </c>
      <c r="C4" s="28" t="s">
        <v>174</v>
      </c>
      <c r="D4" s="28" t="s">
        <v>280</v>
      </c>
      <c r="E4" s="29" t="s">
        <v>284</v>
      </c>
    </row>
    <row r="5" spans="1:5" x14ac:dyDescent="0.3">
      <c r="A5" s="78" t="s">
        <v>14</v>
      </c>
      <c r="B5" s="78">
        <v>295</v>
      </c>
      <c r="C5" s="32" t="s">
        <v>166</v>
      </c>
      <c r="D5" s="32" t="s">
        <v>280</v>
      </c>
      <c r="E5" s="33" t="s">
        <v>285</v>
      </c>
    </row>
    <row r="6" spans="1:5" x14ac:dyDescent="0.3">
      <c r="A6" s="78" t="s">
        <v>16</v>
      </c>
      <c r="B6" s="78">
        <v>281</v>
      </c>
      <c r="C6" s="32" t="s">
        <v>166</v>
      </c>
      <c r="D6" s="32" t="s">
        <v>280</v>
      </c>
      <c r="E6" s="33" t="s">
        <v>286</v>
      </c>
    </row>
    <row r="7" spans="1:5" ht="15" thickBot="1" x14ac:dyDescent="0.35">
      <c r="A7" s="80" t="s">
        <v>18</v>
      </c>
      <c r="B7" s="80">
        <v>286</v>
      </c>
      <c r="C7" s="35" t="s">
        <v>12</v>
      </c>
      <c r="D7" s="35" t="s">
        <v>280</v>
      </c>
      <c r="E7" s="36" t="s">
        <v>287</v>
      </c>
    </row>
    <row r="8" spans="1:5" x14ac:dyDescent="0.3">
      <c r="A8" s="77" t="s">
        <v>20</v>
      </c>
      <c r="B8" s="77">
        <v>306</v>
      </c>
      <c r="C8" s="54" t="s">
        <v>5</v>
      </c>
      <c r="D8" s="54" t="s">
        <v>280</v>
      </c>
      <c r="E8" s="33" t="s">
        <v>288</v>
      </c>
    </row>
    <row r="9" spans="1:5" x14ac:dyDescent="0.3">
      <c r="A9" s="78" t="s">
        <v>22</v>
      </c>
      <c r="B9" s="78">
        <v>309</v>
      </c>
      <c r="C9" s="82" t="s">
        <v>5</v>
      </c>
      <c r="D9" s="82" t="s">
        <v>280</v>
      </c>
      <c r="E9" s="33" t="s">
        <v>289</v>
      </c>
    </row>
    <row r="10" spans="1:5" x14ac:dyDescent="0.3">
      <c r="A10" s="78" t="s">
        <v>24</v>
      </c>
      <c r="B10" s="78">
        <v>287</v>
      </c>
      <c r="C10" s="32" t="s">
        <v>12</v>
      </c>
      <c r="D10" s="32" t="s">
        <v>280</v>
      </c>
      <c r="E10" s="33" t="s">
        <v>13</v>
      </c>
    </row>
    <row r="11" spans="1:5" x14ac:dyDescent="0.3">
      <c r="A11" s="78" t="s">
        <v>26</v>
      </c>
      <c r="B11" s="78">
        <v>283</v>
      </c>
      <c r="C11" s="32" t="s">
        <v>282</v>
      </c>
      <c r="D11" s="32" t="s">
        <v>280</v>
      </c>
      <c r="E11" s="33" t="s">
        <v>290</v>
      </c>
    </row>
    <row r="12" spans="1:5" x14ac:dyDescent="0.3">
      <c r="A12" s="78" t="s">
        <v>28</v>
      </c>
      <c r="B12" s="78">
        <v>308</v>
      </c>
      <c r="C12" s="57" t="s">
        <v>5</v>
      </c>
      <c r="D12" s="57" t="s">
        <v>280</v>
      </c>
      <c r="E12" s="33" t="s">
        <v>291</v>
      </c>
    </row>
    <row r="13" spans="1:5" x14ac:dyDescent="0.3">
      <c r="A13" s="78" t="s">
        <v>30</v>
      </c>
      <c r="B13" s="78">
        <v>294</v>
      </c>
      <c r="C13" s="32" t="s">
        <v>174</v>
      </c>
      <c r="D13" s="32" t="s">
        <v>280</v>
      </c>
      <c r="E13" s="33" t="s">
        <v>292</v>
      </c>
    </row>
    <row r="14" spans="1:5" x14ac:dyDescent="0.3">
      <c r="A14" s="78" t="s">
        <v>32</v>
      </c>
      <c r="B14" s="78">
        <v>290</v>
      </c>
      <c r="C14" s="32" t="s">
        <v>174</v>
      </c>
      <c r="D14" s="32" t="s">
        <v>280</v>
      </c>
      <c r="E14" s="33" t="s">
        <v>293</v>
      </c>
    </row>
    <row r="15" spans="1:5" x14ac:dyDescent="0.3">
      <c r="A15" s="78" t="s">
        <v>34</v>
      </c>
      <c r="B15" s="78">
        <v>299</v>
      </c>
      <c r="C15" s="32" t="s">
        <v>170</v>
      </c>
      <c r="D15" s="32" t="s">
        <v>280</v>
      </c>
      <c r="E15" s="33" t="s">
        <v>294</v>
      </c>
    </row>
    <row r="16" spans="1:5" x14ac:dyDescent="0.3">
      <c r="A16" s="78" t="s">
        <v>36</v>
      </c>
      <c r="B16" s="78">
        <v>300</v>
      </c>
      <c r="C16" s="32" t="s">
        <v>170</v>
      </c>
      <c r="D16" s="32" t="s">
        <v>280</v>
      </c>
      <c r="E16" s="33" t="s">
        <v>295</v>
      </c>
    </row>
    <row r="17" spans="1:5" x14ac:dyDescent="0.3">
      <c r="A17" s="78" t="s">
        <v>60</v>
      </c>
      <c r="B17" s="78">
        <v>289</v>
      </c>
      <c r="C17" s="32" t="s">
        <v>12</v>
      </c>
      <c r="D17" s="32" t="s">
        <v>280</v>
      </c>
      <c r="E17" s="33" t="s">
        <v>296</v>
      </c>
    </row>
    <row r="18" spans="1:5" x14ac:dyDescent="0.3">
      <c r="A18" s="78" t="s">
        <v>80</v>
      </c>
      <c r="B18" s="78">
        <v>305</v>
      </c>
      <c r="C18" s="57" t="s">
        <v>174</v>
      </c>
      <c r="D18" s="57" t="s">
        <v>280</v>
      </c>
      <c r="E18" s="33" t="s">
        <v>297</v>
      </c>
    </row>
    <row r="19" spans="1:5" x14ac:dyDescent="0.3">
      <c r="A19" s="78" t="s">
        <v>82</v>
      </c>
      <c r="B19" s="78">
        <v>310</v>
      </c>
      <c r="C19" s="57" t="s">
        <v>5</v>
      </c>
      <c r="D19" s="57" t="s">
        <v>280</v>
      </c>
      <c r="E19" s="33" t="s">
        <v>298</v>
      </c>
    </row>
    <row r="20" spans="1:5" x14ac:dyDescent="0.3">
      <c r="A20" s="78" t="s">
        <v>84</v>
      </c>
      <c r="B20" s="78">
        <v>293</v>
      </c>
      <c r="C20" s="32" t="s">
        <v>174</v>
      </c>
      <c r="D20" s="32" t="s">
        <v>280</v>
      </c>
      <c r="E20" s="33" t="s">
        <v>299</v>
      </c>
    </row>
    <row r="21" spans="1:5" x14ac:dyDescent="0.3">
      <c r="A21" s="78" t="s">
        <v>86</v>
      </c>
      <c r="B21" s="78">
        <v>288</v>
      </c>
      <c r="C21" s="32" t="s">
        <v>12</v>
      </c>
      <c r="D21" s="32" t="s">
        <v>280</v>
      </c>
      <c r="E21" s="33" t="s">
        <v>300</v>
      </c>
    </row>
    <row r="22" spans="1:5" x14ac:dyDescent="0.3">
      <c r="A22" s="78" t="s">
        <v>88</v>
      </c>
      <c r="B22" s="78">
        <v>298</v>
      </c>
      <c r="C22" s="32" t="s">
        <v>170</v>
      </c>
      <c r="D22" s="32" t="s">
        <v>280</v>
      </c>
      <c r="E22" s="33" t="s">
        <v>301</v>
      </c>
    </row>
    <row r="23" spans="1:5" x14ac:dyDescent="0.3">
      <c r="A23" s="78" t="s">
        <v>90</v>
      </c>
      <c r="B23" s="78">
        <v>291</v>
      </c>
      <c r="C23" s="32" t="s">
        <v>174</v>
      </c>
      <c r="D23" s="32" t="s">
        <v>280</v>
      </c>
      <c r="E23" s="33" t="s">
        <v>302</v>
      </c>
    </row>
    <row r="24" spans="1:5" x14ac:dyDescent="0.3">
      <c r="A24" s="78" t="s">
        <v>92</v>
      </c>
      <c r="B24" s="78">
        <v>296</v>
      </c>
      <c r="C24" s="32" t="s">
        <v>170</v>
      </c>
      <c r="D24" s="32" t="s">
        <v>280</v>
      </c>
      <c r="E24" s="33" t="s">
        <v>303</v>
      </c>
    </row>
    <row r="25" spans="1:5" x14ac:dyDescent="0.3">
      <c r="A25" s="78" t="s">
        <v>94</v>
      </c>
      <c r="B25" s="78">
        <v>301</v>
      </c>
      <c r="C25" s="32" t="s">
        <v>304</v>
      </c>
      <c r="D25" s="32" t="s">
        <v>280</v>
      </c>
      <c r="E25" s="33" t="s">
        <v>305</v>
      </c>
    </row>
    <row r="26" spans="1:5" x14ac:dyDescent="0.3">
      <c r="A26" s="78" t="s">
        <v>96</v>
      </c>
      <c r="B26" s="78">
        <v>303</v>
      </c>
      <c r="C26" s="32" t="s">
        <v>12</v>
      </c>
      <c r="D26" s="32" t="s">
        <v>280</v>
      </c>
      <c r="E26" s="33" t="s">
        <v>306</v>
      </c>
    </row>
    <row r="27" spans="1:5" x14ac:dyDescent="0.3">
      <c r="A27" s="78" t="s">
        <v>98</v>
      </c>
      <c r="B27" s="78">
        <v>285</v>
      </c>
      <c r="C27" s="32" t="s">
        <v>12</v>
      </c>
      <c r="D27" s="32" t="s">
        <v>280</v>
      </c>
      <c r="E27" s="33" t="s">
        <v>307</v>
      </c>
    </row>
    <row r="28" spans="1:5" x14ac:dyDescent="0.3">
      <c r="A28" s="78" t="s">
        <v>129</v>
      </c>
      <c r="B28" s="78">
        <v>304</v>
      </c>
      <c r="C28" s="47" t="s">
        <v>170</v>
      </c>
      <c r="D28" s="47" t="s">
        <v>280</v>
      </c>
      <c r="E28" s="33" t="s">
        <v>308</v>
      </c>
    </row>
    <row r="29" spans="1:5" x14ac:dyDescent="0.3">
      <c r="A29" s="78" t="s">
        <v>131</v>
      </c>
      <c r="B29" s="78">
        <v>284</v>
      </c>
      <c r="C29" s="32" t="s">
        <v>12</v>
      </c>
      <c r="D29" s="32" t="s">
        <v>280</v>
      </c>
      <c r="E29" s="33" t="s">
        <v>309</v>
      </c>
    </row>
    <row r="30" spans="1:5" x14ac:dyDescent="0.3">
      <c r="A30" s="78" t="s">
        <v>133</v>
      </c>
      <c r="B30" s="78">
        <v>302</v>
      </c>
      <c r="C30" s="32" t="s">
        <v>12</v>
      </c>
      <c r="D30" s="32" t="s">
        <v>280</v>
      </c>
      <c r="E30" s="33" t="s">
        <v>310</v>
      </c>
    </row>
    <row r="31" spans="1:5" x14ac:dyDescent="0.3">
      <c r="A31" s="78" t="s">
        <v>135</v>
      </c>
      <c r="B31" s="78">
        <v>297</v>
      </c>
      <c r="C31" s="32" t="s">
        <v>170</v>
      </c>
      <c r="D31" s="32" t="s">
        <v>280</v>
      </c>
      <c r="E31" s="33" t="s">
        <v>311</v>
      </c>
    </row>
    <row r="32" spans="1:5" x14ac:dyDescent="0.3">
      <c r="A32" s="83"/>
      <c r="B32" s="83"/>
      <c r="C32" s="63" t="s">
        <v>38</v>
      </c>
      <c r="D32" s="63">
        <f>COUNTIF(Taulukko11[Sarja],D8)</f>
        <v>30</v>
      </c>
      <c r="E32" s="22"/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C20" sqref="C20"/>
    </sheetView>
  </sheetViews>
  <sheetFormatPr defaultRowHeight="14.4" x14ac:dyDescent="0.3"/>
  <cols>
    <col min="1" max="2" width="6" customWidth="1"/>
    <col min="3" max="3" width="26.6640625" customWidth="1"/>
    <col min="4" max="4" width="15" customWidth="1"/>
  </cols>
  <sheetData>
    <row r="1" spans="1:5" x14ac:dyDescent="0.3">
      <c r="A1" s="98" t="s">
        <v>39</v>
      </c>
      <c r="B1" s="39" t="s">
        <v>0</v>
      </c>
      <c r="C1" s="40" t="s">
        <v>1</v>
      </c>
      <c r="D1" s="90" t="s">
        <v>2</v>
      </c>
      <c r="E1" s="40" t="s">
        <v>3</v>
      </c>
    </row>
    <row r="2" spans="1:5" x14ac:dyDescent="0.3">
      <c r="A2" s="74" t="s">
        <v>4</v>
      </c>
      <c r="B2" s="75">
        <v>375</v>
      </c>
      <c r="C2" s="28" t="s">
        <v>174</v>
      </c>
      <c r="D2" s="28" t="s">
        <v>312</v>
      </c>
      <c r="E2" s="29" t="s">
        <v>313</v>
      </c>
    </row>
    <row r="3" spans="1:5" x14ac:dyDescent="0.3">
      <c r="A3" s="75" t="s">
        <v>8</v>
      </c>
      <c r="B3" s="75">
        <v>380</v>
      </c>
      <c r="C3" s="24" t="s">
        <v>5</v>
      </c>
      <c r="D3" s="24" t="s">
        <v>312</v>
      </c>
      <c r="E3" s="67" t="s">
        <v>314</v>
      </c>
    </row>
    <row r="4" spans="1:5" x14ac:dyDescent="0.3">
      <c r="A4" s="75" t="s">
        <v>11</v>
      </c>
      <c r="B4" s="75">
        <v>379</v>
      </c>
      <c r="C4" s="24" t="s">
        <v>12</v>
      </c>
      <c r="D4" s="24" t="s">
        <v>312</v>
      </c>
      <c r="E4" s="67" t="s">
        <v>315</v>
      </c>
    </row>
    <row r="5" spans="1:5" x14ac:dyDescent="0.3">
      <c r="A5" s="94" t="s">
        <v>14</v>
      </c>
      <c r="B5" s="78">
        <v>371</v>
      </c>
      <c r="C5" s="32" t="s">
        <v>12</v>
      </c>
      <c r="D5" s="32" t="s">
        <v>312</v>
      </c>
      <c r="E5" s="33" t="s">
        <v>316</v>
      </c>
    </row>
    <row r="6" spans="1:5" x14ac:dyDescent="0.3">
      <c r="A6" s="94" t="s">
        <v>16</v>
      </c>
      <c r="B6" s="78">
        <v>374</v>
      </c>
      <c r="C6" s="32" t="s">
        <v>174</v>
      </c>
      <c r="D6" s="32" t="s">
        <v>312</v>
      </c>
      <c r="E6" s="33" t="s">
        <v>317</v>
      </c>
    </row>
    <row r="7" spans="1:5" ht="15" thickBot="1" x14ac:dyDescent="0.35">
      <c r="A7" s="99" t="s">
        <v>18</v>
      </c>
      <c r="B7" s="80">
        <v>373</v>
      </c>
      <c r="C7" s="35" t="s">
        <v>318</v>
      </c>
      <c r="D7" s="35" t="s">
        <v>312</v>
      </c>
      <c r="E7" s="36" t="s">
        <v>319</v>
      </c>
    </row>
    <row r="8" spans="1:5" x14ac:dyDescent="0.3">
      <c r="A8" s="100" t="s">
        <v>20</v>
      </c>
      <c r="B8" s="77">
        <v>372</v>
      </c>
      <c r="C8" s="37" t="s">
        <v>12</v>
      </c>
      <c r="D8" s="37" t="s">
        <v>312</v>
      </c>
      <c r="E8" s="33" t="s">
        <v>320</v>
      </c>
    </row>
    <row r="9" spans="1:5" x14ac:dyDescent="0.3">
      <c r="A9" s="95"/>
      <c r="B9" s="95"/>
      <c r="C9" s="96" t="s">
        <v>38</v>
      </c>
      <c r="D9" s="96">
        <f>COUNTIF(Taulukko14[Sarja],D8)</f>
        <v>7</v>
      </c>
      <c r="E9" s="97"/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L20" sqref="L20"/>
    </sheetView>
  </sheetViews>
  <sheetFormatPr defaultRowHeight="14.4" x14ac:dyDescent="0.3"/>
  <cols>
    <col min="1" max="2" width="6" customWidth="1"/>
    <col min="3" max="3" width="26.6640625" customWidth="1"/>
    <col min="4" max="4" width="15" customWidth="1"/>
  </cols>
  <sheetData>
    <row r="1" spans="1:5" x14ac:dyDescent="0.3">
      <c r="A1" s="98" t="s">
        <v>39</v>
      </c>
      <c r="B1" s="39" t="s">
        <v>0</v>
      </c>
      <c r="C1" s="40" t="s">
        <v>1</v>
      </c>
      <c r="D1" s="90" t="s">
        <v>2</v>
      </c>
      <c r="E1" s="40" t="s">
        <v>3</v>
      </c>
    </row>
    <row r="2" spans="1:5" x14ac:dyDescent="0.3">
      <c r="A2" s="101" t="s">
        <v>4</v>
      </c>
      <c r="B2" s="75">
        <v>349</v>
      </c>
      <c r="C2" s="28" t="s">
        <v>50</v>
      </c>
      <c r="D2" s="28" t="s">
        <v>321</v>
      </c>
      <c r="E2" s="29" t="s">
        <v>322</v>
      </c>
    </row>
    <row r="3" spans="1:5" x14ac:dyDescent="0.3">
      <c r="A3" s="75" t="s">
        <v>8</v>
      </c>
      <c r="B3" s="75">
        <v>352</v>
      </c>
      <c r="C3" s="28" t="s">
        <v>323</v>
      </c>
      <c r="D3" s="28" t="s">
        <v>321</v>
      </c>
      <c r="E3" s="29" t="s">
        <v>324</v>
      </c>
    </row>
    <row r="4" spans="1:5" x14ac:dyDescent="0.3">
      <c r="A4" s="75" t="s">
        <v>11</v>
      </c>
      <c r="B4" s="75">
        <v>351</v>
      </c>
      <c r="C4" s="28" t="s">
        <v>325</v>
      </c>
      <c r="D4" s="28" t="s">
        <v>321</v>
      </c>
      <c r="E4" s="29" t="s">
        <v>326</v>
      </c>
    </row>
    <row r="5" spans="1:5" x14ac:dyDescent="0.3">
      <c r="A5" s="94" t="s">
        <v>14</v>
      </c>
      <c r="B5" s="78">
        <v>350</v>
      </c>
      <c r="C5" s="32" t="s">
        <v>325</v>
      </c>
      <c r="D5" s="32" t="s">
        <v>321</v>
      </c>
      <c r="E5" s="33" t="s">
        <v>327</v>
      </c>
    </row>
    <row r="6" spans="1:5" x14ac:dyDescent="0.3">
      <c r="A6" s="94" t="s">
        <v>16</v>
      </c>
      <c r="B6" s="78">
        <v>341</v>
      </c>
      <c r="C6" s="32" t="s">
        <v>282</v>
      </c>
      <c r="D6" s="32" t="s">
        <v>321</v>
      </c>
      <c r="E6" s="33" t="s">
        <v>328</v>
      </c>
    </row>
    <row r="7" spans="1:5" ht="15" thickBot="1" x14ac:dyDescent="0.35">
      <c r="A7" s="99" t="s">
        <v>18</v>
      </c>
      <c r="B7" s="80">
        <v>343</v>
      </c>
      <c r="C7" s="35" t="s">
        <v>47</v>
      </c>
      <c r="D7" s="35" t="s">
        <v>321</v>
      </c>
      <c r="E7" s="36" t="s">
        <v>329</v>
      </c>
    </row>
    <row r="8" spans="1:5" x14ac:dyDescent="0.3">
      <c r="A8" s="100" t="s">
        <v>20</v>
      </c>
      <c r="B8" s="77">
        <v>342</v>
      </c>
      <c r="C8" s="37" t="s">
        <v>282</v>
      </c>
      <c r="D8" s="37" t="s">
        <v>321</v>
      </c>
      <c r="E8" s="33" t="s">
        <v>330</v>
      </c>
    </row>
    <row r="9" spans="1:5" x14ac:dyDescent="0.3">
      <c r="A9" s="94" t="s">
        <v>22</v>
      </c>
      <c r="B9" s="78">
        <v>356</v>
      </c>
      <c r="C9" s="57" t="s">
        <v>5</v>
      </c>
      <c r="D9" s="57" t="s">
        <v>321</v>
      </c>
      <c r="E9" t="s">
        <v>331</v>
      </c>
    </row>
    <row r="10" spans="1:5" x14ac:dyDescent="0.3">
      <c r="A10" s="94" t="s">
        <v>24</v>
      </c>
      <c r="B10" s="78">
        <v>353</v>
      </c>
      <c r="C10" s="32" t="s">
        <v>174</v>
      </c>
      <c r="D10" s="32" t="s">
        <v>321</v>
      </c>
      <c r="E10" s="33" t="s">
        <v>332</v>
      </c>
    </row>
    <row r="11" spans="1:5" x14ac:dyDescent="0.3">
      <c r="A11" s="94" t="s">
        <v>26</v>
      </c>
      <c r="B11" s="78">
        <v>348</v>
      </c>
      <c r="C11" s="63" t="s">
        <v>12</v>
      </c>
      <c r="D11" s="63" t="s">
        <v>321</v>
      </c>
      <c r="E11" s="33" t="s">
        <v>333</v>
      </c>
    </row>
    <row r="12" spans="1:5" x14ac:dyDescent="0.3">
      <c r="A12" s="94" t="s">
        <v>28</v>
      </c>
      <c r="B12" s="78">
        <v>344</v>
      </c>
      <c r="C12" s="32" t="s">
        <v>47</v>
      </c>
      <c r="D12" s="32" t="s">
        <v>321</v>
      </c>
      <c r="E12" s="33" t="s">
        <v>334</v>
      </c>
    </row>
    <row r="13" spans="1:5" x14ac:dyDescent="0.3">
      <c r="A13" s="94" t="s">
        <v>30</v>
      </c>
      <c r="B13" s="78">
        <v>347</v>
      </c>
      <c r="C13" s="32" t="s">
        <v>12</v>
      </c>
      <c r="D13" s="32" t="s">
        <v>321</v>
      </c>
      <c r="E13" s="33" t="s">
        <v>335</v>
      </c>
    </row>
    <row r="14" spans="1:5" x14ac:dyDescent="0.3">
      <c r="A14" s="94" t="s">
        <v>32</v>
      </c>
      <c r="B14" s="78">
        <v>354</v>
      </c>
      <c r="C14" s="32" t="s">
        <v>174</v>
      </c>
      <c r="D14" s="32" t="s">
        <v>321</v>
      </c>
      <c r="E14" s="33" t="s">
        <v>336</v>
      </c>
    </row>
    <row r="15" spans="1:5" x14ac:dyDescent="0.3">
      <c r="A15" s="94" t="s">
        <v>34</v>
      </c>
      <c r="B15" s="78">
        <v>345</v>
      </c>
      <c r="C15" s="32" t="s">
        <v>47</v>
      </c>
      <c r="D15" s="32" t="s">
        <v>321</v>
      </c>
      <c r="E15" s="33" t="s">
        <v>337</v>
      </c>
    </row>
    <row r="16" spans="1:5" x14ac:dyDescent="0.3">
      <c r="A16" s="94" t="s">
        <v>36</v>
      </c>
      <c r="B16" s="78">
        <v>346</v>
      </c>
      <c r="C16" s="32" t="s">
        <v>12</v>
      </c>
      <c r="D16" s="32" t="s">
        <v>321</v>
      </c>
      <c r="E16" s="33" t="s">
        <v>338</v>
      </c>
    </row>
    <row r="17" spans="1:5" x14ac:dyDescent="0.3">
      <c r="A17" s="95"/>
      <c r="B17" s="95"/>
      <c r="C17" s="96" t="s">
        <v>38</v>
      </c>
      <c r="D17" s="96">
        <f>COUNTIF(Taulukko13[Sarja],D11)</f>
        <v>15</v>
      </c>
      <c r="E17" s="22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C22" sqref="C22"/>
    </sheetView>
  </sheetViews>
  <sheetFormatPr defaultRowHeight="14.4" x14ac:dyDescent="0.3"/>
  <cols>
    <col min="1" max="2" width="6" customWidth="1"/>
    <col min="3" max="3" width="26.6640625" customWidth="1"/>
    <col min="4" max="4" width="15" customWidth="1"/>
  </cols>
  <sheetData>
    <row r="1" spans="1:5" x14ac:dyDescent="0.3">
      <c r="A1" s="38" t="s">
        <v>39</v>
      </c>
      <c r="B1" s="1" t="s">
        <v>0</v>
      </c>
      <c r="C1" s="2" t="s">
        <v>1</v>
      </c>
      <c r="D1" s="2" t="s">
        <v>2</v>
      </c>
      <c r="E1" s="23" t="s">
        <v>40</v>
      </c>
    </row>
    <row r="2" spans="1:5" x14ac:dyDescent="0.3">
      <c r="A2" s="26" t="s">
        <v>4</v>
      </c>
      <c r="B2" s="27">
        <v>14</v>
      </c>
      <c r="C2" s="28" t="s">
        <v>5</v>
      </c>
      <c r="D2" s="28" t="s">
        <v>41</v>
      </c>
      <c r="E2" s="29" t="s">
        <v>42</v>
      </c>
    </row>
    <row r="3" spans="1:5" x14ac:dyDescent="0.3">
      <c r="A3" s="27" t="s">
        <v>8</v>
      </c>
      <c r="B3" s="27">
        <v>15</v>
      </c>
      <c r="C3" s="28" t="s">
        <v>5</v>
      </c>
      <c r="D3" s="28" t="s">
        <v>41</v>
      </c>
      <c r="E3" s="29" t="s">
        <v>43</v>
      </c>
    </row>
    <row r="4" spans="1:5" x14ac:dyDescent="0.3">
      <c r="A4" s="27" t="s">
        <v>11</v>
      </c>
      <c r="B4" s="27">
        <v>19</v>
      </c>
      <c r="C4" s="28" t="s">
        <v>5</v>
      </c>
      <c r="D4" s="28" t="s">
        <v>41</v>
      </c>
      <c r="E4" s="29" t="s">
        <v>44</v>
      </c>
    </row>
    <row r="5" spans="1:5" x14ac:dyDescent="0.3">
      <c r="A5" s="30" t="s">
        <v>14</v>
      </c>
      <c r="B5" s="31">
        <v>16</v>
      </c>
      <c r="C5" s="32" t="s">
        <v>5</v>
      </c>
      <c r="D5" s="32" t="s">
        <v>41</v>
      </c>
      <c r="E5" s="33" t="s">
        <v>45</v>
      </c>
    </row>
    <row r="6" spans="1:5" x14ac:dyDescent="0.3">
      <c r="A6" s="31" t="s">
        <v>16</v>
      </c>
      <c r="B6" s="31">
        <v>18</v>
      </c>
      <c r="C6" s="32" t="s">
        <v>5</v>
      </c>
      <c r="D6" s="32" t="s">
        <v>41</v>
      </c>
      <c r="E6" s="33" t="s">
        <v>46</v>
      </c>
    </row>
    <row r="7" spans="1:5" ht="15" thickBot="1" x14ac:dyDescent="0.35">
      <c r="A7" s="34" t="s">
        <v>18</v>
      </c>
      <c r="B7" s="34">
        <v>11</v>
      </c>
      <c r="C7" s="35" t="s">
        <v>47</v>
      </c>
      <c r="D7" s="35" t="s">
        <v>41</v>
      </c>
      <c r="E7" s="36" t="s">
        <v>48</v>
      </c>
    </row>
    <row r="8" spans="1:5" x14ac:dyDescent="0.3">
      <c r="A8" s="30" t="s">
        <v>20</v>
      </c>
      <c r="B8" s="30">
        <v>5</v>
      </c>
      <c r="C8" s="37" t="s">
        <v>12</v>
      </c>
      <c r="D8" s="37" t="s">
        <v>41</v>
      </c>
      <c r="E8" s="33" t="s">
        <v>49</v>
      </c>
    </row>
    <row r="9" spans="1:5" x14ac:dyDescent="0.3">
      <c r="A9" s="31" t="s">
        <v>22</v>
      </c>
      <c r="B9" s="31">
        <v>8</v>
      </c>
      <c r="C9" s="32" t="s">
        <v>50</v>
      </c>
      <c r="D9" s="32" t="s">
        <v>41</v>
      </c>
      <c r="E9" s="33" t="s">
        <v>51</v>
      </c>
    </row>
    <row r="10" spans="1:5" x14ac:dyDescent="0.3">
      <c r="A10" s="31" t="s">
        <v>24</v>
      </c>
      <c r="B10" s="31">
        <v>10</v>
      </c>
      <c r="C10" s="32" t="s">
        <v>50</v>
      </c>
      <c r="D10" s="32" t="s">
        <v>41</v>
      </c>
      <c r="E10" s="33" t="s">
        <v>52</v>
      </c>
    </row>
    <row r="11" spans="1:5" x14ac:dyDescent="0.3">
      <c r="A11" s="30" t="s">
        <v>26</v>
      </c>
      <c r="B11" s="31">
        <v>4</v>
      </c>
      <c r="C11" s="32" t="s">
        <v>9</v>
      </c>
      <c r="D11" s="32" t="s">
        <v>41</v>
      </c>
      <c r="E11" s="33" t="s">
        <v>53</v>
      </c>
    </row>
    <row r="12" spans="1:5" x14ac:dyDescent="0.3">
      <c r="A12" s="31" t="s">
        <v>28</v>
      </c>
      <c r="B12" s="31">
        <v>3</v>
      </c>
      <c r="C12" s="32" t="s">
        <v>9</v>
      </c>
      <c r="D12" s="32" t="s">
        <v>41</v>
      </c>
      <c r="E12" s="33" t="s">
        <v>54</v>
      </c>
    </row>
    <row r="13" spans="1:5" x14ac:dyDescent="0.3">
      <c r="A13" s="31" t="s">
        <v>30</v>
      </c>
      <c r="B13" s="31">
        <v>9</v>
      </c>
      <c r="C13" s="32" t="s">
        <v>47</v>
      </c>
      <c r="D13" s="32" t="s">
        <v>41</v>
      </c>
      <c r="E13" s="33" t="s">
        <v>55</v>
      </c>
    </row>
    <row r="14" spans="1:5" x14ac:dyDescent="0.3">
      <c r="A14" s="30" t="s">
        <v>32</v>
      </c>
      <c r="B14" s="31">
        <v>1</v>
      </c>
      <c r="C14" s="32" t="s">
        <v>12</v>
      </c>
      <c r="D14" s="32" t="s">
        <v>41</v>
      </c>
      <c r="E14" s="33" t="s">
        <v>56</v>
      </c>
    </row>
    <row r="15" spans="1:5" x14ac:dyDescent="0.3">
      <c r="A15" s="31" t="s">
        <v>34</v>
      </c>
      <c r="B15" s="31">
        <v>13</v>
      </c>
      <c r="C15" s="32" t="s">
        <v>57</v>
      </c>
      <c r="D15" s="32" t="s">
        <v>41</v>
      </c>
      <c r="E15" s="33" t="s">
        <v>58</v>
      </c>
    </row>
    <row r="16" spans="1:5" x14ac:dyDescent="0.3">
      <c r="A16" s="31" t="s">
        <v>36</v>
      </c>
      <c r="B16" s="31">
        <v>7</v>
      </c>
      <c r="C16" s="32" t="s">
        <v>50</v>
      </c>
      <c r="D16" s="32" t="s">
        <v>41</v>
      </c>
      <c r="E16" s="33" t="s">
        <v>59</v>
      </c>
    </row>
    <row r="17" spans="1:5" x14ac:dyDescent="0.3">
      <c r="A17" s="30" t="s">
        <v>60</v>
      </c>
      <c r="B17" s="31">
        <v>6</v>
      </c>
      <c r="C17" s="32" t="s">
        <v>12</v>
      </c>
      <c r="D17" s="32" t="s">
        <v>41</v>
      </c>
      <c r="E17" s="33" t="s">
        <v>61</v>
      </c>
    </row>
    <row r="18" spans="1:5" x14ac:dyDescent="0.3">
      <c r="A18" s="19"/>
      <c r="B18" s="19"/>
      <c r="C18" s="20" t="s">
        <v>38</v>
      </c>
      <c r="D18" s="20">
        <f>COUNTIF(Taulukko3[Sarja],D16)</f>
        <v>16</v>
      </c>
      <c r="E18" s="22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/>
  </sheetViews>
  <sheetFormatPr defaultRowHeight="14.4" x14ac:dyDescent="0.3"/>
  <cols>
    <col min="1" max="2" width="6" customWidth="1"/>
    <col min="3" max="3" width="26.6640625" customWidth="1"/>
    <col min="4" max="4" width="15" customWidth="1"/>
  </cols>
  <sheetData>
    <row r="1" spans="1:5" x14ac:dyDescent="0.3">
      <c r="A1" s="69" t="s">
        <v>39</v>
      </c>
      <c r="B1" s="39" t="s">
        <v>0</v>
      </c>
      <c r="C1" s="40" t="s">
        <v>1</v>
      </c>
      <c r="D1" s="40" t="s">
        <v>2</v>
      </c>
      <c r="E1" s="41" t="s">
        <v>3</v>
      </c>
    </row>
    <row r="2" spans="1:5" x14ac:dyDescent="0.3">
      <c r="A2" s="42" t="s">
        <v>4</v>
      </c>
      <c r="B2" s="43">
        <v>102</v>
      </c>
      <c r="C2" s="28" t="s">
        <v>50</v>
      </c>
      <c r="D2" s="28" t="s">
        <v>62</v>
      </c>
      <c r="E2" s="44" t="s">
        <v>63</v>
      </c>
    </row>
    <row r="3" spans="1:5" x14ac:dyDescent="0.3">
      <c r="A3" s="42" t="s">
        <v>8</v>
      </c>
      <c r="B3" s="43">
        <v>120</v>
      </c>
      <c r="C3" s="24" t="s">
        <v>47</v>
      </c>
      <c r="D3" s="24" t="s">
        <v>62</v>
      </c>
      <c r="E3" s="44" t="s">
        <v>64</v>
      </c>
    </row>
    <row r="4" spans="1:5" x14ac:dyDescent="0.3">
      <c r="A4" s="42" t="s">
        <v>11</v>
      </c>
      <c r="B4" s="43">
        <v>123</v>
      </c>
      <c r="C4" s="24" t="s">
        <v>5</v>
      </c>
      <c r="D4" s="24" t="s">
        <v>62</v>
      </c>
      <c r="E4" s="44" t="s">
        <v>65</v>
      </c>
    </row>
    <row r="5" spans="1:5" x14ac:dyDescent="0.3">
      <c r="A5" s="45" t="s">
        <v>14</v>
      </c>
      <c r="B5" s="46">
        <v>112</v>
      </c>
      <c r="C5" s="47" t="s">
        <v>57</v>
      </c>
      <c r="D5" s="47" t="s">
        <v>62</v>
      </c>
      <c r="E5" s="48" t="s">
        <v>66</v>
      </c>
    </row>
    <row r="6" spans="1:5" x14ac:dyDescent="0.3">
      <c r="A6" s="45" t="s">
        <v>16</v>
      </c>
      <c r="B6" s="46">
        <v>101</v>
      </c>
      <c r="C6" s="47" t="s">
        <v>50</v>
      </c>
      <c r="D6" s="47" t="s">
        <v>62</v>
      </c>
      <c r="E6" s="48" t="s">
        <v>67</v>
      </c>
    </row>
    <row r="7" spans="1:5" ht="15" thickBot="1" x14ac:dyDescent="0.35">
      <c r="A7" s="49" t="s">
        <v>18</v>
      </c>
      <c r="B7" s="50">
        <v>114</v>
      </c>
      <c r="C7" s="51" t="s">
        <v>50</v>
      </c>
      <c r="D7" s="51" t="s">
        <v>62</v>
      </c>
      <c r="E7" s="52" t="s">
        <v>68</v>
      </c>
    </row>
    <row r="8" spans="1:5" x14ac:dyDescent="0.3">
      <c r="A8" s="45" t="s">
        <v>20</v>
      </c>
      <c r="B8" s="53">
        <v>124</v>
      </c>
      <c r="C8" s="54" t="s">
        <v>5</v>
      </c>
      <c r="D8" s="54" t="s">
        <v>62</v>
      </c>
      <c r="E8" s="48" t="s">
        <v>69</v>
      </c>
    </row>
    <row r="9" spans="1:5" x14ac:dyDescent="0.3">
      <c r="A9" s="45" t="s">
        <v>22</v>
      </c>
      <c r="B9" s="46">
        <v>113</v>
      </c>
      <c r="C9" s="47" t="s">
        <v>50</v>
      </c>
      <c r="D9" s="47" t="s">
        <v>62</v>
      </c>
      <c r="E9" s="48" t="s">
        <v>70</v>
      </c>
    </row>
    <row r="10" spans="1:5" x14ac:dyDescent="0.3">
      <c r="A10" s="45" t="s">
        <v>24</v>
      </c>
      <c r="B10" s="46">
        <v>92</v>
      </c>
      <c r="C10" s="47" t="s">
        <v>47</v>
      </c>
      <c r="D10" s="47" t="s">
        <v>62</v>
      </c>
      <c r="E10" s="55" t="s">
        <v>71</v>
      </c>
    </row>
    <row r="11" spans="1:5" x14ac:dyDescent="0.3">
      <c r="A11" s="45" t="s">
        <v>26</v>
      </c>
      <c r="B11" s="46">
        <v>104</v>
      </c>
      <c r="C11" s="47" t="s">
        <v>9</v>
      </c>
      <c r="D11" s="47" t="s">
        <v>62</v>
      </c>
      <c r="E11" s="48" t="s">
        <v>72</v>
      </c>
    </row>
    <row r="12" spans="1:5" x14ac:dyDescent="0.3">
      <c r="A12" s="45" t="s">
        <v>28</v>
      </c>
      <c r="B12" s="46">
        <v>100</v>
      </c>
      <c r="C12" s="47" t="s">
        <v>50</v>
      </c>
      <c r="D12" s="47" t="s">
        <v>62</v>
      </c>
      <c r="E12" s="48" t="s">
        <v>73</v>
      </c>
    </row>
    <row r="13" spans="1:5" x14ac:dyDescent="0.3">
      <c r="A13" s="45" t="s">
        <v>30</v>
      </c>
      <c r="B13" s="46">
        <v>99</v>
      </c>
      <c r="C13" s="47" t="s">
        <v>50</v>
      </c>
      <c r="D13" s="47" t="s">
        <v>62</v>
      </c>
      <c r="E13" s="48" t="s">
        <v>74</v>
      </c>
    </row>
    <row r="14" spans="1:5" x14ac:dyDescent="0.3">
      <c r="A14" s="45" t="s">
        <v>32</v>
      </c>
      <c r="B14" s="46">
        <v>105</v>
      </c>
      <c r="C14" s="47" t="s">
        <v>9</v>
      </c>
      <c r="D14" s="47" t="s">
        <v>62</v>
      </c>
      <c r="E14" s="48" t="s">
        <v>75</v>
      </c>
    </row>
    <row r="15" spans="1:5" x14ac:dyDescent="0.3">
      <c r="A15" s="45" t="s">
        <v>34</v>
      </c>
      <c r="B15" s="46">
        <v>91</v>
      </c>
      <c r="C15" s="47" t="s">
        <v>47</v>
      </c>
      <c r="D15" s="47" t="s">
        <v>62</v>
      </c>
      <c r="E15" s="56" t="s">
        <v>76</v>
      </c>
    </row>
    <row r="16" spans="1:5" x14ac:dyDescent="0.3">
      <c r="A16" s="45" t="s">
        <v>36</v>
      </c>
      <c r="B16" s="46">
        <v>94</v>
      </c>
      <c r="C16" s="47" t="s">
        <v>47</v>
      </c>
      <c r="D16" s="47" t="s">
        <v>62</v>
      </c>
      <c r="E16" s="48" t="s">
        <v>77</v>
      </c>
    </row>
    <row r="17" spans="1:5" x14ac:dyDescent="0.3">
      <c r="A17" s="45" t="s">
        <v>60</v>
      </c>
      <c r="B17" s="46">
        <v>107</v>
      </c>
      <c r="C17" s="47" t="s">
        <v>78</v>
      </c>
      <c r="D17" s="47" t="s">
        <v>62</v>
      </c>
      <c r="E17" s="48" t="s">
        <v>79</v>
      </c>
    </row>
    <row r="18" spans="1:5" x14ac:dyDescent="0.3">
      <c r="A18" s="45" t="s">
        <v>80</v>
      </c>
      <c r="B18" s="46">
        <v>121</v>
      </c>
      <c r="C18" s="57" t="s">
        <v>5</v>
      </c>
      <c r="D18" s="57" t="s">
        <v>62</v>
      </c>
      <c r="E18" s="48" t="s">
        <v>81</v>
      </c>
    </row>
    <row r="19" spans="1:5" x14ac:dyDescent="0.3">
      <c r="A19" s="45" t="s">
        <v>82</v>
      </c>
      <c r="B19" s="46">
        <v>98</v>
      </c>
      <c r="C19" s="47" t="s">
        <v>50</v>
      </c>
      <c r="D19" s="47" t="s">
        <v>62</v>
      </c>
      <c r="E19" s="48" t="s">
        <v>83</v>
      </c>
    </row>
    <row r="20" spans="1:5" x14ac:dyDescent="0.3">
      <c r="A20" s="45" t="s">
        <v>84</v>
      </c>
      <c r="B20" s="46">
        <v>96</v>
      </c>
      <c r="C20" s="47" t="s">
        <v>12</v>
      </c>
      <c r="D20" s="47" t="s">
        <v>62</v>
      </c>
      <c r="E20" s="48" t="s">
        <v>85</v>
      </c>
    </row>
    <row r="21" spans="1:5" x14ac:dyDescent="0.3">
      <c r="A21" s="45" t="s">
        <v>86</v>
      </c>
      <c r="B21" s="46">
        <v>109</v>
      </c>
      <c r="C21" s="47" t="s">
        <v>78</v>
      </c>
      <c r="D21" s="47" t="s">
        <v>62</v>
      </c>
      <c r="E21" s="58" t="s">
        <v>87</v>
      </c>
    </row>
    <row r="22" spans="1:5" x14ac:dyDescent="0.3">
      <c r="A22" s="45" t="s">
        <v>88</v>
      </c>
      <c r="B22" s="46">
        <v>97</v>
      </c>
      <c r="C22" s="47" t="s">
        <v>50</v>
      </c>
      <c r="D22" s="47" t="s">
        <v>62</v>
      </c>
      <c r="E22" s="59" t="s">
        <v>89</v>
      </c>
    </row>
    <row r="23" spans="1:5" x14ac:dyDescent="0.3">
      <c r="A23" s="45" t="s">
        <v>90</v>
      </c>
      <c r="B23" s="46">
        <v>103</v>
      </c>
      <c r="C23" s="60" t="s">
        <v>9</v>
      </c>
      <c r="D23" s="60" t="s">
        <v>62</v>
      </c>
      <c r="E23" s="61" t="s">
        <v>91</v>
      </c>
    </row>
    <row r="24" spans="1:5" x14ac:dyDescent="0.3">
      <c r="A24" s="45" t="s">
        <v>92</v>
      </c>
      <c r="B24" s="46">
        <v>115</v>
      </c>
      <c r="C24" s="47" t="s">
        <v>50</v>
      </c>
      <c r="D24" s="47" t="s">
        <v>62</v>
      </c>
      <c r="E24" s="61" t="s">
        <v>93</v>
      </c>
    </row>
    <row r="25" spans="1:5" x14ac:dyDescent="0.3">
      <c r="A25" s="45" t="s">
        <v>94</v>
      </c>
      <c r="B25" s="46">
        <v>116</v>
      </c>
      <c r="C25" s="47" t="s">
        <v>50</v>
      </c>
      <c r="D25" s="47" t="s">
        <v>62</v>
      </c>
      <c r="E25" s="48" t="s">
        <v>95</v>
      </c>
    </row>
    <row r="26" spans="1:5" x14ac:dyDescent="0.3">
      <c r="A26" s="45" t="s">
        <v>96</v>
      </c>
      <c r="B26" s="46">
        <v>108</v>
      </c>
      <c r="C26" s="47" t="s">
        <v>78</v>
      </c>
      <c r="D26" s="47" t="s">
        <v>62</v>
      </c>
      <c r="E26" s="48" t="s">
        <v>97</v>
      </c>
    </row>
    <row r="27" spans="1:5" x14ac:dyDescent="0.3">
      <c r="A27" s="45" t="s">
        <v>98</v>
      </c>
      <c r="B27" s="46">
        <v>110</v>
      </c>
      <c r="C27" s="47" t="s">
        <v>78</v>
      </c>
      <c r="D27" s="47" t="s">
        <v>62</v>
      </c>
      <c r="E27" s="48" t="s">
        <v>99</v>
      </c>
    </row>
    <row r="28" spans="1:5" x14ac:dyDescent="0.3">
      <c r="A28" s="62"/>
      <c r="B28" s="62"/>
      <c r="C28" s="63" t="s">
        <v>38</v>
      </c>
      <c r="D28" s="63">
        <f>COUNTIF(Taulukko57[Sarja],D23)</f>
        <v>26</v>
      </c>
      <c r="E28" s="48"/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G22" sqref="G22"/>
    </sheetView>
  </sheetViews>
  <sheetFormatPr defaultRowHeight="14.4" x14ac:dyDescent="0.3"/>
  <cols>
    <col min="1" max="1" width="6" customWidth="1"/>
    <col min="2" max="2" width="6" style="8" customWidth="1"/>
    <col min="3" max="3" width="26.6640625" customWidth="1"/>
    <col min="4" max="4" width="15" customWidth="1"/>
  </cols>
  <sheetData>
    <row r="1" spans="1:5" x14ac:dyDescent="0.3">
      <c r="A1" s="70" t="s">
        <v>39</v>
      </c>
      <c r="B1" s="64" t="s">
        <v>0</v>
      </c>
      <c r="C1" s="65" t="s">
        <v>1</v>
      </c>
      <c r="D1" s="65" t="s">
        <v>2</v>
      </c>
      <c r="E1" s="66" t="s">
        <v>3</v>
      </c>
    </row>
    <row r="2" spans="1:5" x14ac:dyDescent="0.3">
      <c r="A2" s="42" t="s">
        <v>4</v>
      </c>
      <c r="B2" s="4">
        <v>45</v>
      </c>
      <c r="C2" s="67" t="s">
        <v>100</v>
      </c>
      <c r="D2" s="67" t="s">
        <v>101</v>
      </c>
      <c r="E2" s="67" t="s">
        <v>102</v>
      </c>
    </row>
    <row r="3" spans="1:5" x14ac:dyDescent="0.3">
      <c r="A3" s="42" t="s">
        <v>8</v>
      </c>
      <c r="B3" s="4">
        <v>61</v>
      </c>
      <c r="C3" s="67" t="s">
        <v>57</v>
      </c>
      <c r="D3" s="67" t="s">
        <v>101</v>
      </c>
      <c r="E3" s="67" t="s">
        <v>103</v>
      </c>
    </row>
    <row r="4" spans="1:5" x14ac:dyDescent="0.3">
      <c r="A4" s="42" t="s">
        <v>11</v>
      </c>
      <c r="B4" s="4">
        <v>81</v>
      </c>
      <c r="C4" s="67" t="s">
        <v>5</v>
      </c>
      <c r="D4" s="67" t="s">
        <v>101</v>
      </c>
      <c r="E4" s="67" t="s">
        <v>104</v>
      </c>
    </row>
    <row r="5" spans="1:5" x14ac:dyDescent="0.3">
      <c r="A5" s="45" t="s">
        <v>14</v>
      </c>
      <c r="B5" s="8">
        <v>85</v>
      </c>
      <c r="C5" t="s">
        <v>5</v>
      </c>
      <c r="D5" t="s">
        <v>101</v>
      </c>
      <c r="E5" t="s">
        <v>105</v>
      </c>
    </row>
    <row r="6" spans="1:5" x14ac:dyDescent="0.3">
      <c r="A6" s="45" t="s">
        <v>16</v>
      </c>
      <c r="B6" s="8">
        <v>69</v>
      </c>
      <c r="C6" t="s">
        <v>100</v>
      </c>
      <c r="D6" t="s">
        <v>101</v>
      </c>
      <c r="E6" t="s">
        <v>106</v>
      </c>
    </row>
    <row r="7" spans="1:5" ht="15" thickBot="1" x14ac:dyDescent="0.35">
      <c r="A7" s="49" t="s">
        <v>18</v>
      </c>
      <c r="B7" s="12">
        <v>58</v>
      </c>
      <c r="C7" s="68" t="s">
        <v>47</v>
      </c>
      <c r="D7" s="68" t="s">
        <v>101</v>
      </c>
      <c r="E7" s="68" t="s">
        <v>107</v>
      </c>
    </row>
    <row r="8" spans="1:5" x14ac:dyDescent="0.3">
      <c r="A8" s="45" t="s">
        <v>20</v>
      </c>
      <c r="B8" s="8">
        <v>47</v>
      </c>
      <c r="C8" t="s">
        <v>50</v>
      </c>
      <c r="D8" t="s">
        <v>101</v>
      </c>
      <c r="E8" t="s">
        <v>108</v>
      </c>
    </row>
    <row r="9" spans="1:5" x14ac:dyDescent="0.3">
      <c r="A9" s="45" t="s">
        <v>22</v>
      </c>
      <c r="B9" s="8">
        <v>60</v>
      </c>
      <c r="C9" t="s">
        <v>47</v>
      </c>
      <c r="D9" t="s">
        <v>101</v>
      </c>
      <c r="E9" t="s">
        <v>109</v>
      </c>
    </row>
    <row r="10" spans="1:5" x14ac:dyDescent="0.3">
      <c r="A10" s="45" t="s">
        <v>24</v>
      </c>
      <c r="B10" s="8">
        <v>70</v>
      </c>
      <c r="C10" t="s">
        <v>100</v>
      </c>
      <c r="D10" t="s">
        <v>101</v>
      </c>
      <c r="E10" t="s">
        <v>110</v>
      </c>
    </row>
    <row r="11" spans="1:5" x14ac:dyDescent="0.3">
      <c r="A11" s="45" t="s">
        <v>26</v>
      </c>
      <c r="B11" s="8">
        <v>86</v>
      </c>
      <c r="C11" t="s">
        <v>5</v>
      </c>
      <c r="D11" t="s">
        <v>101</v>
      </c>
      <c r="E11" t="s">
        <v>111</v>
      </c>
    </row>
    <row r="12" spans="1:5" x14ac:dyDescent="0.3">
      <c r="A12" s="45" t="s">
        <v>28</v>
      </c>
      <c r="B12" s="8">
        <v>76</v>
      </c>
      <c r="C12" t="s">
        <v>50</v>
      </c>
      <c r="D12" t="s">
        <v>101</v>
      </c>
      <c r="E12" t="s">
        <v>112</v>
      </c>
    </row>
    <row r="13" spans="1:5" x14ac:dyDescent="0.3">
      <c r="A13" s="45" t="s">
        <v>30</v>
      </c>
      <c r="B13" s="8">
        <v>83</v>
      </c>
      <c r="C13" t="s">
        <v>5</v>
      </c>
      <c r="D13" t="s">
        <v>101</v>
      </c>
      <c r="E13" t="s">
        <v>113</v>
      </c>
    </row>
    <row r="14" spans="1:5" x14ac:dyDescent="0.3">
      <c r="A14" s="45" t="s">
        <v>32</v>
      </c>
      <c r="B14" s="8">
        <v>59</v>
      </c>
      <c r="C14" t="s">
        <v>47</v>
      </c>
      <c r="D14" t="s">
        <v>101</v>
      </c>
      <c r="E14" t="s">
        <v>114</v>
      </c>
    </row>
    <row r="15" spans="1:5" x14ac:dyDescent="0.3">
      <c r="A15" s="45" t="s">
        <v>34</v>
      </c>
      <c r="B15" s="8">
        <v>41</v>
      </c>
      <c r="C15" t="s">
        <v>47</v>
      </c>
      <c r="D15" t="s">
        <v>101</v>
      </c>
      <c r="E15" t="s">
        <v>115</v>
      </c>
    </row>
    <row r="16" spans="1:5" x14ac:dyDescent="0.3">
      <c r="A16" s="45" t="s">
        <v>36</v>
      </c>
      <c r="B16" s="8">
        <v>67</v>
      </c>
      <c r="C16" t="s">
        <v>116</v>
      </c>
      <c r="D16" t="s">
        <v>101</v>
      </c>
      <c r="E16" t="s">
        <v>117</v>
      </c>
    </row>
    <row r="17" spans="1:5" x14ac:dyDescent="0.3">
      <c r="A17" s="45" t="s">
        <v>60</v>
      </c>
      <c r="B17" s="8">
        <v>87</v>
      </c>
      <c r="C17" t="s">
        <v>5</v>
      </c>
      <c r="D17" t="s">
        <v>101</v>
      </c>
      <c r="E17" t="s">
        <v>118</v>
      </c>
    </row>
    <row r="18" spans="1:5" x14ac:dyDescent="0.3">
      <c r="A18" s="45" t="s">
        <v>80</v>
      </c>
      <c r="B18" s="8">
        <v>46</v>
      </c>
      <c r="C18" t="s">
        <v>12</v>
      </c>
      <c r="D18" t="s">
        <v>101</v>
      </c>
      <c r="E18" t="s">
        <v>119</v>
      </c>
    </row>
    <row r="19" spans="1:5" x14ac:dyDescent="0.3">
      <c r="A19" s="45" t="s">
        <v>82</v>
      </c>
      <c r="B19" s="8">
        <v>53</v>
      </c>
      <c r="C19" t="s">
        <v>50</v>
      </c>
      <c r="D19" t="s">
        <v>101</v>
      </c>
      <c r="E19" t="s">
        <v>120</v>
      </c>
    </row>
    <row r="20" spans="1:5" x14ac:dyDescent="0.3">
      <c r="A20" s="45" t="s">
        <v>84</v>
      </c>
      <c r="B20" s="8">
        <v>75</v>
      </c>
      <c r="C20" t="s">
        <v>50</v>
      </c>
      <c r="D20" t="s">
        <v>101</v>
      </c>
      <c r="E20" t="s">
        <v>121</v>
      </c>
    </row>
    <row r="21" spans="1:5" x14ac:dyDescent="0.3">
      <c r="A21" s="45" t="s">
        <v>86</v>
      </c>
      <c r="B21" s="8">
        <v>74</v>
      </c>
      <c r="C21" t="s">
        <v>50</v>
      </c>
      <c r="D21" t="s">
        <v>101</v>
      </c>
      <c r="E21" t="s">
        <v>122</v>
      </c>
    </row>
    <row r="22" spans="1:5" x14ac:dyDescent="0.3">
      <c r="A22" s="45" t="s">
        <v>88</v>
      </c>
      <c r="B22" s="8">
        <v>49</v>
      </c>
      <c r="C22" t="s">
        <v>50</v>
      </c>
      <c r="D22" t="s">
        <v>101</v>
      </c>
      <c r="E22" t="s">
        <v>123</v>
      </c>
    </row>
    <row r="23" spans="1:5" x14ac:dyDescent="0.3">
      <c r="A23" s="45" t="s">
        <v>90</v>
      </c>
      <c r="B23" s="8">
        <v>84</v>
      </c>
      <c r="C23" t="s">
        <v>5</v>
      </c>
      <c r="D23" t="s">
        <v>101</v>
      </c>
      <c r="E23" t="s">
        <v>124</v>
      </c>
    </row>
    <row r="24" spans="1:5" x14ac:dyDescent="0.3">
      <c r="A24" s="45" t="s">
        <v>92</v>
      </c>
      <c r="B24" s="8">
        <v>43</v>
      </c>
      <c r="C24" t="s">
        <v>47</v>
      </c>
      <c r="D24" t="s">
        <v>101</v>
      </c>
      <c r="E24" t="s">
        <v>125</v>
      </c>
    </row>
    <row r="25" spans="1:5" x14ac:dyDescent="0.3">
      <c r="A25" s="45" t="s">
        <v>94</v>
      </c>
      <c r="B25" s="8">
        <v>62</v>
      </c>
      <c r="C25" t="s">
        <v>50</v>
      </c>
      <c r="D25" t="s">
        <v>101</v>
      </c>
      <c r="E25" t="s">
        <v>126</v>
      </c>
    </row>
    <row r="26" spans="1:5" x14ac:dyDescent="0.3">
      <c r="A26" s="45" t="s">
        <v>96</v>
      </c>
      <c r="B26" s="8">
        <v>55</v>
      </c>
      <c r="C26" t="s">
        <v>50</v>
      </c>
      <c r="D26" t="s">
        <v>101</v>
      </c>
      <c r="E26" t="s">
        <v>127</v>
      </c>
    </row>
    <row r="27" spans="1:5" x14ac:dyDescent="0.3">
      <c r="A27" s="45" t="s">
        <v>98</v>
      </c>
      <c r="B27" s="8">
        <v>82</v>
      </c>
      <c r="C27" t="s">
        <v>9</v>
      </c>
      <c r="D27" t="s">
        <v>101</v>
      </c>
      <c r="E27" t="s">
        <v>128</v>
      </c>
    </row>
    <row r="28" spans="1:5" x14ac:dyDescent="0.3">
      <c r="A28" s="45" t="s">
        <v>129</v>
      </c>
      <c r="B28" s="8">
        <v>56</v>
      </c>
      <c r="C28" t="s">
        <v>9</v>
      </c>
      <c r="D28" t="s">
        <v>101</v>
      </c>
      <c r="E28" t="s">
        <v>130</v>
      </c>
    </row>
    <row r="29" spans="1:5" x14ac:dyDescent="0.3">
      <c r="A29" s="45" t="s">
        <v>131</v>
      </c>
      <c r="B29" s="8">
        <v>44</v>
      </c>
      <c r="C29" t="s">
        <v>47</v>
      </c>
      <c r="D29" t="s">
        <v>101</v>
      </c>
      <c r="E29" t="s">
        <v>132</v>
      </c>
    </row>
    <row r="30" spans="1:5" x14ac:dyDescent="0.3">
      <c r="A30" s="45" t="s">
        <v>133</v>
      </c>
      <c r="B30" s="8">
        <v>54</v>
      </c>
      <c r="C30" t="s">
        <v>50</v>
      </c>
      <c r="D30" t="s">
        <v>101</v>
      </c>
      <c r="E30" t="s">
        <v>134</v>
      </c>
    </row>
    <row r="31" spans="1:5" x14ac:dyDescent="0.3">
      <c r="A31" s="45" t="s">
        <v>135</v>
      </c>
      <c r="B31" s="8">
        <v>73</v>
      </c>
      <c r="C31" t="s">
        <v>50</v>
      </c>
      <c r="D31" t="s">
        <v>101</v>
      </c>
      <c r="E31" t="s">
        <v>136</v>
      </c>
    </row>
    <row r="32" spans="1:5" x14ac:dyDescent="0.3">
      <c r="A32" s="45" t="s">
        <v>137</v>
      </c>
      <c r="B32" s="8">
        <v>65</v>
      </c>
      <c r="C32" t="s">
        <v>78</v>
      </c>
      <c r="D32" t="s">
        <v>101</v>
      </c>
      <c r="E32" t="s">
        <v>138</v>
      </c>
    </row>
    <row r="33" spans="1:5" x14ac:dyDescent="0.3">
      <c r="A33" s="45" t="s">
        <v>139</v>
      </c>
      <c r="B33" s="8">
        <v>63</v>
      </c>
      <c r="C33" t="s">
        <v>47</v>
      </c>
      <c r="D33" t="s">
        <v>101</v>
      </c>
      <c r="E33" t="s">
        <v>140</v>
      </c>
    </row>
    <row r="34" spans="1:5" x14ac:dyDescent="0.3">
      <c r="A34" s="45" t="s">
        <v>141</v>
      </c>
      <c r="B34" s="8">
        <v>50</v>
      </c>
      <c r="C34" t="s">
        <v>50</v>
      </c>
      <c r="D34" t="s">
        <v>101</v>
      </c>
      <c r="E34" t="s">
        <v>142</v>
      </c>
    </row>
    <row r="35" spans="1:5" x14ac:dyDescent="0.3">
      <c r="A35" s="45" t="s">
        <v>143</v>
      </c>
      <c r="B35" s="8">
        <v>42</v>
      </c>
      <c r="C35" t="s">
        <v>47</v>
      </c>
      <c r="D35" t="s">
        <v>101</v>
      </c>
      <c r="E35" t="s">
        <v>144</v>
      </c>
    </row>
    <row r="36" spans="1:5" x14ac:dyDescent="0.3">
      <c r="A36" s="45" t="s">
        <v>145</v>
      </c>
      <c r="B36" s="8">
        <v>88</v>
      </c>
      <c r="C36" t="s">
        <v>5</v>
      </c>
      <c r="D36" t="s">
        <v>101</v>
      </c>
      <c r="E36" t="s">
        <v>146</v>
      </c>
    </row>
    <row r="37" spans="1:5" x14ac:dyDescent="0.3">
      <c r="A37" s="45" t="s">
        <v>147</v>
      </c>
      <c r="B37" s="8">
        <v>52</v>
      </c>
      <c r="C37" t="s">
        <v>50</v>
      </c>
      <c r="D37" t="s">
        <v>101</v>
      </c>
      <c r="E37" t="s">
        <v>148</v>
      </c>
    </row>
    <row r="38" spans="1:5" x14ac:dyDescent="0.3">
      <c r="A38" s="45" t="s">
        <v>149</v>
      </c>
      <c r="B38" s="8">
        <v>51</v>
      </c>
      <c r="C38" t="s">
        <v>50</v>
      </c>
      <c r="D38" t="s">
        <v>101</v>
      </c>
      <c r="E38" t="s">
        <v>150</v>
      </c>
    </row>
    <row r="39" spans="1:5" x14ac:dyDescent="0.3">
      <c r="A39" s="45" t="s">
        <v>151</v>
      </c>
      <c r="B39" s="8">
        <v>71</v>
      </c>
      <c r="C39" t="s">
        <v>50</v>
      </c>
      <c r="D39" t="s">
        <v>101</v>
      </c>
      <c r="E39" t="s">
        <v>152</v>
      </c>
    </row>
    <row r="40" spans="1:5" x14ac:dyDescent="0.3">
      <c r="A40" s="45" t="s">
        <v>153</v>
      </c>
      <c r="B40" s="8">
        <v>77</v>
      </c>
      <c r="C40" t="s">
        <v>50</v>
      </c>
      <c r="D40" t="s">
        <v>101</v>
      </c>
      <c r="E40" t="s">
        <v>154</v>
      </c>
    </row>
    <row r="41" spans="1:5" x14ac:dyDescent="0.3">
      <c r="A41" s="45" t="s">
        <v>155</v>
      </c>
      <c r="B41" s="8">
        <v>79</v>
      </c>
      <c r="C41" t="s">
        <v>78</v>
      </c>
      <c r="D41" t="s">
        <v>101</v>
      </c>
      <c r="E41" t="s">
        <v>156</v>
      </c>
    </row>
    <row r="42" spans="1:5" x14ac:dyDescent="0.3">
      <c r="A42" s="45" t="s">
        <v>157</v>
      </c>
      <c r="B42" s="8">
        <v>57</v>
      </c>
      <c r="C42" t="s">
        <v>9</v>
      </c>
      <c r="D42" t="s">
        <v>101</v>
      </c>
      <c r="E42" t="s">
        <v>158</v>
      </c>
    </row>
    <row r="43" spans="1:5" x14ac:dyDescent="0.3">
      <c r="A43" s="45" t="s">
        <v>159</v>
      </c>
      <c r="B43" s="8">
        <v>66</v>
      </c>
      <c r="C43" t="s">
        <v>78</v>
      </c>
      <c r="D43" t="s">
        <v>101</v>
      </c>
      <c r="E43" t="s">
        <v>160</v>
      </c>
    </row>
    <row r="44" spans="1:5" x14ac:dyDescent="0.3">
      <c r="A44" s="45"/>
      <c r="B44" s="45"/>
      <c r="C44" s="33"/>
      <c r="D44" s="33">
        <f>COUNTIF(Taulukko5[Sarja],D43)</f>
        <v>42</v>
      </c>
      <c r="E44" s="33"/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D30" sqref="D30"/>
    </sheetView>
  </sheetViews>
  <sheetFormatPr defaultRowHeight="14.4" x14ac:dyDescent="0.3"/>
  <cols>
    <col min="1" max="2" width="6" customWidth="1"/>
    <col min="3" max="3" width="26.6640625" customWidth="1"/>
    <col min="4" max="4" width="15" customWidth="1"/>
  </cols>
  <sheetData>
    <row r="1" spans="1:5" x14ac:dyDescent="0.3">
      <c r="A1" s="84" t="s">
        <v>39</v>
      </c>
      <c r="B1" s="71" t="s">
        <v>0</v>
      </c>
      <c r="C1" s="72" t="s">
        <v>1</v>
      </c>
      <c r="D1" s="73" t="s">
        <v>2</v>
      </c>
      <c r="E1" s="72" t="s">
        <v>3</v>
      </c>
    </row>
    <row r="2" spans="1:5" x14ac:dyDescent="0.3">
      <c r="A2" s="74" t="s">
        <v>4</v>
      </c>
      <c r="B2" s="75">
        <v>207</v>
      </c>
      <c r="C2" s="24" t="s">
        <v>5</v>
      </c>
      <c r="D2" s="24" t="s">
        <v>161</v>
      </c>
      <c r="E2" s="76" t="s">
        <v>162</v>
      </c>
    </row>
    <row r="3" spans="1:5" x14ac:dyDescent="0.3">
      <c r="A3" s="75" t="s">
        <v>8</v>
      </c>
      <c r="B3" s="75">
        <v>182</v>
      </c>
      <c r="C3" s="28" t="s">
        <v>47</v>
      </c>
      <c r="D3" s="28" t="s">
        <v>161</v>
      </c>
      <c r="E3" s="76" t="s">
        <v>163</v>
      </c>
    </row>
    <row r="4" spans="1:5" x14ac:dyDescent="0.3">
      <c r="A4" s="75" t="s">
        <v>11</v>
      </c>
      <c r="B4" s="75">
        <v>196</v>
      </c>
      <c r="C4" s="28" t="s">
        <v>57</v>
      </c>
      <c r="D4" s="28" t="s">
        <v>161</v>
      </c>
      <c r="E4" s="76" t="s">
        <v>164</v>
      </c>
    </row>
    <row r="5" spans="1:5" x14ac:dyDescent="0.3">
      <c r="A5" s="77" t="s">
        <v>14</v>
      </c>
      <c r="B5" s="78">
        <v>200</v>
      </c>
      <c r="C5" s="32" t="s">
        <v>47</v>
      </c>
      <c r="D5" s="32" t="s">
        <v>161</v>
      </c>
      <c r="E5" s="79" t="s">
        <v>165</v>
      </c>
    </row>
    <row r="6" spans="1:5" x14ac:dyDescent="0.3">
      <c r="A6" s="78" t="s">
        <v>16</v>
      </c>
      <c r="B6" s="78">
        <v>181</v>
      </c>
      <c r="C6" s="32" t="s">
        <v>166</v>
      </c>
      <c r="D6" s="32" t="s">
        <v>161</v>
      </c>
      <c r="E6" s="79" t="s">
        <v>167</v>
      </c>
    </row>
    <row r="7" spans="1:5" ht="15" thickBot="1" x14ac:dyDescent="0.35">
      <c r="A7" s="80" t="s">
        <v>18</v>
      </c>
      <c r="B7" s="80">
        <v>201</v>
      </c>
      <c r="C7" s="35" t="s">
        <v>47</v>
      </c>
      <c r="D7" s="35" t="s">
        <v>161</v>
      </c>
      <c r="E7" s="81" t="s">
        <v>168</v>
      </c>
    </row>
    <row r="8" spans="1:5" x14ac:dyDescent="0.3">
      <c r="A8" s="77" t="s">
        <v>20</v>
      </c>
      <c r="B8" s="77">
        <v>208</v>
      </c>
      <c r="C8" s="54" t="s">
        <v>5</v>
      </c>
      <c r="D8" s="54" t="s">
        <v>161</v>
      </c>
      <c r="E8" s="79" t="s">
        <v>169</v>
      </c>
    </row>
    <row r="9" spans="1:5" x14ac:dyDescent="0.3">
      <c r="A9" s="78" t="s">
        <v>22</v>
      </c>
      <c r="B9" s="78">
        <v>198</v>
      </c>
      <c r="C9" s="32" t="s">
        <v>170</v>
      </c>
      <c r="D9" s="32" t="s">
        <v>161</v>
      </c>
      <c r="E9" s="79" t="s">
        <v>171</v>
      </c>
    </row>
    <row r="10" spans="1:5" x14ac:dyDescent="0.3">
      <c r="A10" s="78" t="s">
        <v>24</v>
      </c>
      <c r="B10" s="78">
        <v>197</v>
      </c>
      <c r="C10" s="32" t="s">
        <v>170</v>
      </c>
      <c r="D10" s="32" t="s">
        <v>161</v>
      </c>
      <c r="E10" s="79" t="s">
        <v>172</v>
      </c>
    </row>
    <row r="11" spans="1:5" x14ac:dyDescent="0.3">
      <c r="A11" s="77" t="s">
        <v>26</v>
      </c>
      <c r="B11" s="78">
        <v>199</v>
      </c>
      <c r="C11" s="32" t="s">
        <v>57</v>
      </c>
      <c r="D11" s="32" t="s">
        <v>161</v>
      </c>
      <c r="E11" s="79" t="s">
        <v>173</v>
      </c>
    </row>
    <row r="12" spans="1:5" x14ac:dyDescent="0.3">
      <c r="A12" s="78" t="s">
        <v>28</v>
      </c>
      <c r="B12" s="78">
        <v>188</v>
      </c>
      <c r="C12" s="32" t="s">
        <v>174</v>
      </c>
      <c r="D12" s="32" t="s">
        <v>161</v>
      </c>
      <c r="E12" s="79" t="s">
        <v>175</v>
      </c>
    </row>
    <row r="13" spans="1:5" x14ac:dyDescent="0.3">
      <c r="A13" s="78" t="s">
        <v>30</v>
      </c>
      <c r="B13" s="78">
        <v>190</v>
      </c>
      <c r="C13" s="32" t="s">
        <v>174</v>
      </c>
      <c r="D13" s="32" t="s">
        <v>161</v>
      </c>
      <c r="E13" s="79" t="s">
        <v>176</v>
      </c>
    </row>
    <row r="14" spans="1:5" x14ac:dyDescent="0.3">
      <c r="A14" s="77" t="s">
        <v>32</v>
      </c>
      <c r="B14" s="78">
        <v>184</v>
      </c>
      <c r="C14" s="32" t="s">
        <v>12</v>
      </c>
      <c r="D14" s="32" t="s">
        <v>161</v>
      </c>
      <c r="E14" s="79" t="s">
        <v>177</v>
      </c>
    </row>
    <row r="15" spans="1:5" x14ac:dyDescent="0.3">
      <c r="A15" s="78" t="s">
        <v>34</v>
      </c>
      <c r="B15" s="78">
        <v>193</v>
      </c>
      <c r="C15" s="32" t="s">
        <v>174</v>
      </c>
      <c r="D15" s="32" t="s">
        <v>161</v>
      </c>
      <c r="E15" s="79" t="s">
        <v>178</v>
      </c>
    </row>
    <row r="16" spans="1:5" x14ac:dyDescent="0.3">
      <c r="A16" s="78" t="s">
        <v>36</v>
      </c>
      <c r="B16" s="78">
        <v>195</v>
      </c>
      <c r="C16" s="32" t="s">
        <v>12</v>
      </c>
      <c r="D16" s="32" t="s">
        <v>161</v>
      </c>
      <c r="E16" s="79" t="s">
        <v>179</v>
      </c>
    </row>
    <row r="17" spans="1:5" x14ac:dyDescent="0.3">
      <c r="A17" s="77" t="s">
        <v>60</v>
      </c>
      <c r="B17" s="78">
        <v>186</v>
      </c>
      <c r="C17" s="32" t="s">
        <v>50</v>
      </c>
      <c r="D17" s="32" t="s">
        <v>161</v>
      </c>
      <c r="E17" s="79" t="s">
        <v>180</v>
      </c>
    </row>
    <row r="18" spans="1:5" x14ac:dyDescent="0.3">
      <c r="A18" s="78" t="s">
        <v>80</v>
      </c>
      <c r="B18" s="78">
        <v>203</v>
      </c>
      <c r="C18" s="57" t="s">
        <v>57</v>
      </c>
      <c r="D18" s="57" t="s">
        <v>161</v>
      </c>
      <c r="E18" s="79" t="s">
        <v>181</v>
      </c>
    </row>
    <row r="19" spans="1:5" x14ac:dyDescent="0.3">
      <c r="A19" s="78" t="s">
        <v>82</v>
      </c>
      <c r="B19" s="78">
        <v>185</v>
      </c>
      <c r="C19" s="32" t="s">
        <v>50</v>
      </c>
      <c r="D19" s="32" t="s">
        <v>161</v>
      </c>
      <c r="E19" s="79" t="s">
        <v>182</v>
      </c>
    </row>
    <row r="20" spans="1:5" x14ac:dyDescent="0.3">
      <c r="A20" s="77" t="s">
        <v>84</v>
      </c>
      <c r="B20" s="78">
        <v>205</v>
      </c>
      <c r="C20" s="57" t="s">
        <v>12</v>
      </c>
      <c r="D20" s="57" t="s">
        <v>161</v>
      </c>
      <c r="E20" s="79" t="s">
        <v>183</v>
      </c>
    </row>
    <row r="21" spans="1:5" x14ac:dyDescent="0.3">
      <c r="A21" s="78" t="s">
        <v>86</v>
      </c>
      <c r="B21" s="78">
        <v>202</v>
      </c>
      <c r="C21" s="57" t="s">
        <v>57</v>
      </c>
      <c r="D21" s="57" t="s">
        <v>161</v>
      </c>
      <c r="E21" s="79" t="s">
        <v>184</v>
      </c>
    </row>
    <row r="22" spans="1:5" x14ac:dyDescent="0.3">
      <c r="A22" s="78" t="s">
        <v>88</v>
      </c>
      <c r="B22" s="78">
        <v>187</v>
      </c>
      <c r="C22" s="32" t="s">
        <v>50</v>
      </c>
      <c r="D22" s="32" t="s">
        <v>161</v>
      </c>
      <c r="E22" s="79" t="s">
        <v>185</v>
      </c>
    </row>
    <row r="23" spans="1:5" x14ac:dyDescent="0.3">
      <c r="A23" s="77" t="s">
        <v>90</v>
      </c>
      <c r="B23" s="78">
        <v>204</v>
      </c>
      <c r="C23" s="82" t="s">
        <v>57</v>
      </c>
      <c r="D23" s="82" t="s">
        <v>161</v>
      </c>
      <c r="E23" s="79" t="s">
        <v>186</v>
      </c>
    </row>
    <row r="24" spans="1:5" x14ac:dyDescent="0.3">
      <c r="A24" s="77" t="s">
        <v>92</v>
      </c>
      <c r="B24" s="78">
        <v>206</v>
      </c>
      <c r="C24" s="57" t="s">
        <v>12</v>
      </c>
      <c r="D24" s="57" t="s">
        <v>161</v>
      </c>
      <c r="E24" s="79" t="s">
        <v>187</v>
      </c>
    </row>
    <row r="25" spans="1:5" x14ac:dyDescent="0.3">
      <c r="A25" s="83"/>
      <c r="B25" s="83"/>
      <c r="C25" s="63" t="s">
        <v>38</v>
      </c>
      <c r="D25" s="63">
        <f>COUNTIF(Taulukko8[Sarja],D23)</f>
        <v>23</v>
      </c>
      <c r="E25" s="22"/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H16" sqref="H16"/>
    </sheetView>
  </sheetViews>
  <sheetFormatPr defaultRowHeight="14.4" x14ac:dyDescent="0.3"/>
  <cols>
    <col min="1" max="2" width="6" customWidth="1"/>
    <col min="3" max="3" width="26.6640625" customWidth="1"/>
    <col min="4" max="4" width="15" customWidth="1"/>
  </cols>
  <sheetData>
    <row r="1" spans="1:5" x14ac:dyDescent="0.3">
      <c r="A1" s="88" t="s">
        <v>39</v>
      </c>
      <c r="B1" s="85" t="s">
        <v>0</v>
      </c>
      <c r="C1" s="72" t="s">
        <v>1</v>
      </c>
      <c r="D1" s="73" t="s">
        <v>2</v>
      </c>
      <c r="E1" s="72" t="s">
        <v>3</v>
      </c>
    </row>
    <row r="2" spans="1:5" x14ac:dyDescent="0.3">
      <c r="A2" s="42" t="s">
        <v>4</v>
      </c>
      <c r="B2" s="4">
        <v>136</v>
      </c>
      <c r="C2" s="67" t="s">
        <v>174</v>
      </c>
      <c r="D2" s="67" t="s">
        <v>188</v>
      </c>
      <c r="E2" s="67" t="s">
        <v>189</v>
      </c>
    </row>
    <row r="3" spans="1:5" x14ac:dyDescent="0.3">
      <c r="A3" s="42" t="s">
        <v>8</v>
      </c>
      <c r="B3" s="4">
        <v>131</v>
      </c>
      <c r="C3" s="67" t="s">
        <v>190</v>
      </c>
      <c r="D3" s="67" t="s">
        <v>188</v>
      </c>
      <c r="E3" s="67" t="s">
        <v>191</v>
      </c>
    </row>
    <row r="4" spans="1:5" x14ac:dyDescent="0.3">
      <c r="A4" s="42" t="s">
        <v>11</v>
      </c>
      <c r="B4" s="4">
        <v>165</v>
      </c>
      <c r="C4" s="67" t="s">
        <v>5</v>
      </c>
      <c r="D4" s="67" t="s">
        <v>188</v>
      </c>
      <c r="E4" s="67" t="s">
        <v>192</v>
      </c>
    </row>
    <row r="5" spans="1:5" x14ac:dyDescent="0.3">
      <c r="A5" s="45" t="s">
        <v>14</v>
      </c>
      <c r="B5" s="8">
        <v>140</v>
      </c>
      <c r="C5" t="s">
        <v>174</v>
      </c>
      <c r="D5" t="s">
        <v>188</v>
      </c>
      <c r="E5" t="s">
        <v>193</v>
      </c>
    </row>
    <row r="6" spans="1:5" x14ac:dyDescent="0.3">
      <c r="A6" s="45" t="s">
        <v>16</v>
      </c>
      <c r="B6" s="8">
        <v>151</v>
      </c>
      <c r="C6" t="s">
        <v>12</v>
      </c>
      <c r="D6" t="s">
        <v>188</v>
      </c>
      <c r="E6" t="s">
        <v>194</v>
      </c>
    </row>
    <row r="7" spans="1:5" ht="15" thickBot="1" x14ac:dyDescent="0.35">
      <c r="A7" s="49" t="s">
        <v>18</v>
      </c>
      <c r="B7" s="12">
        <v>148</v>
      </c>
      <c r="C7" s="68" t="s">
        <v>174</v>
      </c>
      <c r="D7" s="68" t="s">
        <v>188</v>
      </c>
      <c r="E7" s="68" t="s">
        <v>195</v>
      </c>
    </row>
    <row r="8" spans="1:5" x14ac:dyDescent="0.3">
      <c r="A8" s="45" t="s">
        <v>20</v>
      </c>
      <c r="B8" s="8">
        <v>160</v>
      </c>
      <c r="C8" t="s">
        <v>170</v>
      </c>
      <c r="D8" t="s">
        <v>188</v>
      </c>
      <c r="E8" t="s">
        <v>196</v>
      </c>
    </row>
    <row r="9" spans="1:5" x14ac:dyDescent="0.3">
      <c r="A9" s="45" t="s">
        <v>22</v>
      </c>
      <c r="B9" s="8">
        <v>162</v>
      </c>
      <c r="C9" t="s">
        <v>47</v>
      </c>
      <c r="D9" t="s">
        <v>188</v>
      </c>
      <c r="E9" t="s">
        <v>197</v>
      </c>
    </row>
    <row r="10" spans="1:5" x14ac:dyDescent="0.3">
      <c r="A10" s="45" t="s">
        <v>24</v>
      </c>
      <c r="B10" s="8">
        <v>150</v>
      </c>
      <c r="C10" t="s">
        <v>12</v>
      </c>
      <c r="D10" t="s">
        <v>188</v>
      </c>
      <c r="E10" t="s">
        <v>198</v>
      </c>
    </row>
    <row r="11" spans="1:5" x14ac:dyDescent="0.3">
      <c r="A11" s="45" t="s">
        <v>26</v>
      </c>
      <c r="B11" s="8">
        <v>135</v>
      </c>
      <c r="C11" t="s">
        <v>50</v>
      </c>
      <c r="D11" t="s">
        <v>188</v>
      </c>
      <c r="E11" t="s">
        <v>199</v>
      </c>
    </row>
    <row r="12" spans="1:5" x14ac:dyDescent="0.3">
      <c r="A12" s="45" t="s">
        <v>28</v>
      </c>
      <c r="B12" s="8">
        <v>133</v>
      </c>
      <c r="C12" t="s">
        <v>50</v>
      </c>
      <c r="D12" t="s">
        <v>188</v>
      </c>
      <c r="E12" t="s">
        <v>200</v>
      </c>
    </row>
    <row r="13" spans="1:5" x14ac:dyDescent="0.3">
      <c r="A13" s="45" t="s">
        <v>30</v>
      </c>
      <c r="B13" s="8">
        <v>138</v>
      </c>
      <c r="C13" t="s">
        <v>174</v>
      </c>
      <c r="D13" t="s">
        <v>188</v>
      </c>
      <c r="E13" t="s">
        <v>201</v>
      </c>
    </row>
    <row r="14" spans="1:5" x14ac:dyDescent="0.3">
      <c r="A14" s="45" t="s">
        <v>32</v>
      </c>
      <c r="B14" s="8">
        <v>147</v>
      </c>
      <c r="C14" t="s">
        <v>174</v>
      </c>
      <c r="D14" t="s">
        <v>188</v>
      </c>
      <c r="E14" t="s">
        <v>202</v>
      </c>
    </row>
    <row r="15" spans="1:5" x14ac:dyDescent="0.3">
      <c r="A15" s="45" t="s">
        <v>34</v>
      </c>
      <c r="B15" s="8">
        <v>164</v>
      </c>
      <c r="C15" t="s">
        <v>5</v>
      </c>
      <c r="D15" t="s">
        <v>188</v>
      </c>
      <c r="E15" t="s">
        <v>203</v>
      </c>
    </row>
    <row r="16" spans="1:5" x14ac:dyDescent="0.3">
      <c r="A16" s="45" t="s">
        <v>36</v>
      </c>
      <c r="B16" s="8">
        <v>152</v>
      </c>
      <c r="C16" t="s">
        <v>170</v>
      </c>
      <c r="D16" t="s">
        <v>188</v>
      </c>
      <c r="E16" t="s">
        <v>204</v>
      </c>
    </row>
    <row r="17" spans="1:5" x14ac:dyDescent="0.3">
      <c r="A17" s="45" t="s">
        <v>60</v>
      </c>
      <c r="B17" s="8">
        <v>145</v>
      </c>
      <c r="C17" t="s">
        <v>174</v>
      </c>
      <c r="D17" t="s">
        <v>188</v>
      </c>
      <c r="E17" t="s">
        <v>205</v>
      </c>
    </row>
    <row r="18" spans="1:5" x14ac:dyDescent="0.3">
      <c r="A18" s="45" t="s">
        <v>80</v>
      </c>
      <c r="B18" s="8">
        <v>139</v>
      </c>
      <c r="C18" t="s">
        <v>174</v>
      </c>
      <c r="D18" t="s">
        <v>188</v>
      </c>
      <c r="E18" t="s">
        <v>206</v>
      </c>
    </row>
    <row r="19" spans="1:5" x14ac:dyDescent="0.3">
      <c r="A19" s="45" t="s">
        <v>82</v>
      </c>
      <c r="B19" s="8">
        <v>154</v>
      </c>
      <c r="C19" t="s">
        <v>170</v>
      </c>
      <c r="D19" t="s">
        <v>188</v>
      </c>
      <c r="E19" t="s">
        <v>207</v>
      </c>
    </row>
    <row r="20" spans="1:5" x14ac:dyDescent="0.3">
      <c r="A20" s="45" t="s">
        <v>84</v>
      </c>
      <c r="B20" s="8">
        <v>141</v>
      </c>
      <c r="C20" t="s">
        <v>174</v>
      </c>
      <c r="D20" t="s">
        <v>188</v>
      </c>
      <c r="E20" t="s">
        <v>208</v>
      </c>
    </row>
    <row r="21" spans="1:5" x14ac:dyDescent="0.3">
      <c r="A21" s="45" t="s">
        <v>86</v>
      </c>
      <c r="B21" s="8">
        <v>144</v>
      </c>
      <c r="C21" t="s">
        <v>174</v>
      </c>
      <c r="D21" t="s">
        <v>188</v>
      </c>
      <c r="E21" t="s">
        <v>209</v>
      </c>
    </row>
    <row r="22" spans="1:5" x14ac:dyDescent="0.3">
      <c r="A22" s="45" t="s">
        <v>88</v>
      </c>
      <c r="B22" s="8">
        <v>134</v>
      </c>
      <c r="C22" t="s">
        <v>50</v>
      </c>
      <c r="D22" t="s">
        <v>188</v>
      </c>
      <c r="E22" t="s">
        <v>210</v>
      </c>
    </row>
    <row r="23" spans="1:5" x14ac:dyDescent="0.3">
      <c r="A23" s="45" t="s">
        <v>90</v>
      </c>
      <c r="B23" s="8">
        <v>166</v>
      </c>
      <c r="C23" t="s">
        <v>5</v>
      </c>
      <c r="D23" t="s">
        <v>188</v>
      </c>
      <c r="E23" t="s">
        <v>211</v>
      </c>
    </row>
    <row r="24" spans="1:5" x14ac:dyDescent="0.3">
      <c r="A24" s="45" t="s">
        <v>92</v>
      </c>
      <c r="B24" s="8">
        <v>158</v>
      </c>
      <c r="C24" t="s">
        <v>170</v>
      </c>
      <c r="D24" t="s">
        <v>188</v>
      </c>
      <c r="E24" t="s">
        <v>212</v>
      </c>
    </row>
    <row r="25" spans="1:5" x14ac:dyDescent="0.3">
      <c r="A25" s="45" t="s">
        <v>94</v>
      </c>
      <c r="B25" s="8">
        <v>163</v>
      </c>
      <c r="C25" t="s">
        <v>5</v>
      </c>
      <c r="D25" t="s">
        <v>188</v>
      </c>
      <c r="E25" t="s">
        <v>213</v>
      </c>
    </row>
    <row r="26" spans="1:5" x14ac:dyDescent="0.3">
      <c r="A26" s="45" t="s">
        <v>96</v>
      </c>
      <c r="B26" s="8">
        <v>149</v>
      </c>
      <c r="C26" t="s">
        <v>174</v>
      </c>
      <c r="D26" t="s">
        <v>188</v>
      </c>
      <c r="E26" t="s">
        <v>214</v>
      </c>
    </row>
    <row r="27" spans="1:5" x14ac:dyDescent="0.3">
      <c r="A27" s="45" t="s">
        <v>98</v>
      </c>
      <c r="B27" s="8">
        <v>143</v>
      </c>
      <c r="C27" t="s">
        <v>174</v>
      </c>
      <c r="D27" t="s">
        <v>188</v>
      </c>
      <c r="E27" t="s">
        <v>215</v>
      </c>
    </row>
    <row r="28" spans="1:5" x14ac:dyDescent="0.3">
      <c r="A28" s="45" t="s">
        <v>129</v>
      </c>
      <c r="B28" s="8">
        <v>137</v>
      </c>
      <c r="C28" t="s">
        <v>174</v>
      </c>
      <c r="D28" t="s">
        <v>188</v>
      </c>
      <c r="E28" t="s">
        <v>216</v>
      </c>
    </row>
    <row r="29" spans="1:5" x14ac:dyDescent="0.3">
      <c r="A29" s="45" t="s">
        <v>131</v>
      </c>
      <c r="B29" s="8">
        <v>157</v>
      </c>
      <c r="C29" t="s">
        <v>170</v>
      </c>
      <c r="D29" t="s">
        <v>188</v>
      </c>
      <c r="E29" t="s">
        <v>217</v>
      </c>
    </row>
    <row r="30" spans="1:5" x14ac:dyDescent="0.3">
      <c r="A30" s="45" t="s">
        <v>133</v>
      </c>
      <c r="B30" s="8">
        <v>155</v>
      </c>
      <c r="C30" t="s">
        <v>170</v>
      </c>
      <c r="D30" t="s">
        <v>188</v>
      </c>
      <c r="E30" t="s">
        <v>218</v>
      </c>
    </row>
    <row r="31" spans="1:5" x14ac:dyDescent="0.3">
      <c r="A31" s="45" t="s">
        <v>135</v>
      </c>
      <c r="B31" s="8">
        <v>156</v>
      </c>
      <c r="C31" t="s">
        <v>170</v>
      </c>
      <c r="D31" t="s">
        <v>188</v>
      </c>
      <c r="E31" t="s">
        <v>219</v>
      </c>
    </row>
    <row r="32" spans="1:5" x14ac:dyDescent="0.3">
      <c r="A32" s="45" t="s">
        <v>137</v>
      </c>
      <c r="B32" s="8">
        <v>159</v>
      </c>
      <c r="C32" t="s">
        <v>170</v>
      </c>
      <c r="D32" t="s">
        <v>188</v>
      </c>
      <c r="E32" t="s">
        <v>220</v>
      </c>
    </row>
    <row r="33" spans="1:5" x14ac:dyDescent="0.3">
      <c r="A33" s="45" t="s">
        <v>139</v>
      </c>
      <c r="B33" s="8">
        <v>161</v>
      </c>
      <c r="C33" t="s">
        <v>170</v>
      </c>
      <c r="D33" t="s">
        <v>188</v>
      </c>
      <c r="E33" t="s">
        <v>221</v>
      </c>
    </row>
    <row r="34" spans="1:5" x14ac:dyDescent="0.3">
      <c r="A34" s="86"/>
      <c r="B34" s="86"/>
      <c r="C34" s="20" t="s">
        <v>38</v>
      </c>
      <c r="D34" s="20">
        <f>COUNTIF(Taulukko7[Sarja],D3)</f>
        <v>32</v>
      </c>
      <c r="E34" s="87"/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D25" sqref="D25"/>
    </sheetView>
  </sheetViews>
  <sheetFormatPr defaultRowHeight="14.4" x14ac:dyDescent="0.3"/>
  <cols>
    <col min="1" max="2" width="6" customWidth="1"/>
    <col min="3" max="3" width="26.6640625" customWidth="1"/>
    <col min="4" max="4" width="15" customWidth="1"/>
  </cols>
  <sheetData>
    <row r="1" spans="1:5" x14ac:dyDescent="0.3">
      <c r="A1" s="93" t="s">
        <v>39</v>
      </c>
      <c r="B1" s="89" t="s">
        <v>0</v>
      </c>
      <c r="C1" s="40" t="s">
        <v>1</v>
      </c>
      <c r="D1" s="90" t="s">
        <v>2</v>
      </c>
      <c r="E1" s="40" t="s">
        <v>3</v>
      </c>
    </row>
    <row r="2" spans="1:5" x14ac:dyDescent="0.3">
      <c r="A2" s="42" t="s">
        <v>4</v>
      </c>
      <c r="B2" s="42">
        <v>261</v>
      </c>
      <c r="C2" s="28" t="s">
        <v>222</v>
      </c>
      <c r="D2" s="28" t="s">
        <v>223</v>
      </c>
      <c r="E2" s="28" t="s">
        <v>224</v>
      </c>
    </row>
    <row r="3" spans="1:5" x14ac:dyDescent="0.3">
      <c r="A3" s="42" t="s">
        <v>8</v>
      </c>
      <c r="B3" s="42">
        <v>271</v>
      </c>
      <c r="C3" s="24" t="s">
        <v>5</v>
      </c>
      <c r="D3" s="24" t="s">
        <v>223</v>
      </c>
      <c r="E3" s="28" t="s">
        <v>225</v>
      </c>
    </row>
    <row r="4" spans="1:5" x14ac:dyDescent="0.3">
      <c r="A4" s="42" t="s">
        <v>11</v>
      </c>
      <c r="B4" s="42">
        <v>276</v>
      </c>
      <c r="C4" s="24" t="s">
        <v>5</v>
      </c>
      <c r="D4" s="24" t="s">
        <v>223</v>
      </c>
      <c r="E4" s="28" t="s">
        <v>226</v>
      </c>
    </row>
    <row r="5" spans="1:5" x14ac:dyDescent="0.3">
      <c r="A5" s="45" t="s">
        <v>14</v>
      </c>
      <c r="B5" s="45">
        <v>263</v>
      </c>
      <c r="C5" s="32" t="s">
        <v>47</v>
      </c>
      <c r="D5" s="32" t="s">
        <v>223</v>
      </c>
      <c r="E5" s="32" t="s">
        <v>227</v>
      </c>
    </row>
    <row r="6" spans="1:5" x14ac:dyDescent="0.3">
      <c r="A6" s="45" t="s">
        <v>16</v>
      </c>
      <c r="B6" s="45">
        <v>274</v>
      </c>
      <c r="C6" s="57" t="s">
        <v>5</v>
      </c>
      <c r="D6" s="57" t="s">
        <v>223</v>
      </c>
      <c r="E6" s="32" t="s">
        <v>228</v>
      </c>
    </row>
    <row r="7" spans="1:5" ht="15" thickBot="1" x14ac:dyDescent="0.35">
      <c r="A7" s="49" t="s">
        <v>18</v>
      </c>
      <c r="B7" s="49">
        <v>266</v>
      </c>
      <c r="C7" s="35" t="s">
        <v>174</v>
      </c>
      <c r="D7" s="35" t="s">
        <v>223</v>
      </c>
      <c r="E7" s="91" t="s">
        <v>229</v>
      </c>
    </row>
    <row r="8" spans="1:5" x14ac:dyDescent="0.3">
      <c r="A8" s="45" t="s">
        <v>20</v>
      </c>
      <c r="B8" s="45">
        <v>272</v>
      </c>
      <c r="C8" s="37" t="s">
        <v>47</v>
      </c>
      <c r="D8" s="37" t="s">
        <v>223</v>
      </c>
      <c r="E8" s="37" t="s">
        <v>230</v>
      </c>
    </row>
    <row r="9" spans="1:5" x14ac:dyDescent="0.3">
      <c r="A9" s="45" t="s">
        <v>22</v>
      </c>
      <c r="B9" s="45">
        <v>264</v>
      </c>
      <c r="C9" s="32" t="s">
        <v>47</v>
      </c>
      <c r="D9" s="32" t="s">
        <v>223</v>
      </c>
      <c r="E9" s="32" t="s">
        <v>231</v>
      </c>
    </row>
    <row r="10" spans="1:5" x14ac:dyDescent="0.3">
      <c r="A10" s="45" t="s">
        <v>24</v>
      </c>
      <c r="B10" s="45">
        <v>275</v>
      </c>
      <c r="C10" s="32" t="s">
        <v>5</v>
      </c>
      <c r="D10" s="32" t="s">
        <v>223</v>
      </c>
      <c r="E10" s="32" t="s">
        <v>232</v>
      </c>
    </row>
    <row r="11" spans="1:5" x14ac:dyDescent="0.3">
      <c r="A11" s="45" t="s">
        <v>26</v>
      </c>
      <c r="B11" s="45">
        <v>273</v>
      </c>
      <c r="C11" s="32" t="s">
        <v>5</v>
      </c>
      <c r="D11" s="32" t="s">
        <v>223</v>
      </c>
      <c r="E11" s="32" t="s">
        <v>233</v>
      </c>
    </row>
    <row r="12" spans="1:5" x14ac:dyDescent="0.3">
      <c r="A12" s="45" t="s">
        <v>28</v>
      </c>
      <c r="B12" s="45">
        <v>277</v>
      </c>
      <c r="C12" s="32" t="s">
        <v>5</v>
      </c>
      <c r="D12" s="32" t="s">
        <v>223</v>
      </c>
      <c r="E12" s="32" t="s">
        <v>234</v>
      </c>
    </row>
    <row r="13" spans="1:5" x14ac:dyDescent="0.3">
      <c r="A13" s="45" t="s">
        <v>30</v>
      </c>
      <c r="B13" s="45">
        <v>265</v>
      </c>
      <c r="C13" s="32" t="s">
        <v>47</v>
      </c>
      <c r="D13" s="32" t="s">
        <v>223</v>
      </c>
      <c r="E13" s="32" t="s">
        <v>235</v>
      </c>
    </row>
    <row r="14" spans="1:5" x14ac:dyDescent="0.3">
      <c r="A14" s="45" t="s">
        <v>32</v>
      </c>
      <c r="B14" s="45">
        <v>267</v>
      </c>
      <c r="C14" s="32" t="s">
        <v>174</v>
      </c>
      <c r="D14" s="32" t="s">
        <v>223</v>
      </c>
      <c r="E14" s="32" t="s">
        <v>236</v>
      </c>
    </row>
    <row r="15" spans="1:5" x14ac:dyDescent="0.3">
      <c r="A15" s="45" t="s">
        <v>34</v>
      </c>
      <c r="B15" s="45">
        <v>270</v>
      </c>
      <c r="C15" s="32" t="s">
        <v>12</v>
      </c>
      <c r="D15" s="32" t="s">
        <v>223</v>
      </c>
      <c r="E15" s="32" t="s">
        <v>237</v>
      </c>
    </row>
    <row r="16" spans="1:5" x14ac:dyDescent="0.3">
      <c r="A16" s="45" t="s">
        <v>36</v>
      </c>
      <c r="B16" s="45">
        <v>268</v>
      </c>
      <c r="C16" s="32" t="s">
        <v>174</v>
      </c>
      <c r="D16" s="32" t="s">
        <v>223</v>
      </c>
      <c r="E16" s="32" t="s">
        <v>238</v>
      </c>
    </row>
    <row r="17" spans="1:5" x14ac:dyDescent="0.3">
      <c r="A17" s="45" t="s">
        <v>60</v>
      </c>
      <c r="B17" s="45">
        <v>262</v>
      </c>
      <c r="C17" s="32" t="s">
        <v>50</v>
      </c>
      <c r="D17" s="32" t="s">
        <v>223</v>
      </c>
      <c r="E17" s="32" t="s">
        <v>239</v>
      </c>
    </row>
    <row r="18" spans="1:5" x14ac:dyDescent="0.3">
      <c r="A18" s="45" t="s">
        <v>80</v>
      </c>
      <c r="B18" s="45">
        <v>269</v>
      </c>
      <c r="C18" s="32" t="s">
        <v>174</v>
      </c>
      <c r="D18" s="32" t="s">
        <v>223</v>
      </c>
      <c r="E18" s="32" t="s">
        <v>240</v>
      </c>
    </row>
    <row r="19" spans="1:5" x14ac:dyDescent="0.3">
      <c r="A19" s="45"/>
      <c r="B19" s="45">
        <v>278</v>
      </c>
      <c r="C19" s="57" t="s">
        <v>5</v>
      </c>
      <c r="D19" s="57" t="s">
        <v>223</v>
      </c>
      <c r="E19" s="32" t="s">
        <v>241</v>
      </c>
    </row>
    <row r="20" spans="1:5" x14ac:dyDescent="0.3">
      <c r="A20" s="62"/>
      <c r="B20" s="62"/>
      <c r="C20" s="63" t="s">
        <v>38</v>
      </c>
      <c r="D20" s="63">
        <f>COUNTIF(Taulukko10[Sarja],D16)</f>
        <v>18</v>
      </c>
      <c r="E20" s="92"/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G28" sqref="G28"/>
    </sheetView>
  </sheetViews>
  <sheetFormatPr defaultRowHeight="14.4" x14ac:dyDescent="0.3"/>
  <cols>
    <col min="1" max="2" width="6" customWidth="1"/>
    <col min="3" max="3" width="26.6640625" customWidth="1"/>
    <col min="4" max="4" width="15" customWidth="1"/>
  </cols>
  <sheetData>
    <row r="1" spans="1:5" x14ac:dyDescent="0.3">
      <c r="A1" s="98" t="s">
        <v>39</v>
      </c>
      <c r="B1" s="39" t="s">
        <v>0</v>
      </c>
      <c r="C1" s="40" t="s">
        <v>1</v>
      </c>
      <c r="D1" s="90" t="s">
        <v>2</v>
      </c>
      <c r="E1" s="40" t="s">
        <v>3</v>
      </c>
    </row>
    <row r="2" spans="1:5" x14ac:dyDescent="0.3">
      <c r="A2" s="74" t="s">
        <v>4</v>
      </c>
      <c r="B2" s="75">
        <v>226</v>
      </c>
      <c r="C2" s="28" t="s">
        <v>242</v>
      </c>
      <c r="D2" s="28" t="s">
        <v>243</v>
      </c>
      <c r="E2" s="29" t="s">
        <v>244</v>
      </c>
    </row>
    <row r="3" spans="1:5" x14ac:dyDescent="0.3">
      <c r="A3" s="75" t="s">
        <v>8</v>
      </c>
      <c r="B3" s="75">
        <v>222</v>
      </c>
      <c r="C3" s="28" t="s">
        <v>12</v>
      </c>
      <c r="D3" s="28" t="s">
        <v>243</v>
      </c>
      <c r="E3" s="29" t="s">
        <v>245</v>
      </c>
    </row>
    <row r="4" spans="1:5" x14ac:dyDescent="0.3">
      <c r="A4" s="75" t="s">
        <v>11</v>
      </c>
      <c r="B4" s="75">
        <v>236</v>
      </c>
      <c r="C4" s="28" t="s">
        <v>12</v>
      </c>
      <c r="D4" s="28" t="s">
        <v>243</v>
      </c>
      <c r="E4" s="67" t="s">
        <v>246</v>
      </c>
    </row>
    <row r="5" spans="1:5" x14ac:dyDescent="0.3">
      <c r="A5" s="77" t="s">
        <v>14</v>
      </c>
      <c r="B5" s="78">
        <v>245</v>
      </c>
      <c r="C5" s="57" t="s">
        <v>5</v>
      </c>
      <c r="D5" s="32" t="s">
        <v>243</v>
      </c>
      <c r="E5" t="s">
        <v>247</v>
      </c>
    </row>
    <row r="6" spans="1:5" x14ac:dyDescent="0.3">
      <c r="A6" s="78" t="s">
        <v>16</v>
      </c>
      <c r="B6" s="78">
        <v>244</v>
      </c>
      <c r="C6" s="57" t="s">
        <v>5</v>
      </c>
      <c r="D6" s="32" t="s">
        <v>243</v>
      </c>
      <c r="E6" t="s">
        <v>248</v>
      </c>
    </row>
    <row r="7" spans="1:5" ht="15" thickBot="1" x14ac:dyDescent="0.35">
      <c r="A7" s="80" t="s">
        <v>18</v>
      </c>
      <c r="B7" s="80">
        <v>240</v>
      </c>
      <c r="C7" s="35" t="s">
        <v>174</v>
      </c>
      <c r="D7" s="35" t="s">
        <v>243</v>
      </c>
      <c r="E7" s="68" t="s">
        <v>249</v>
      </c>
    </row>
    <row r="8" spans="1:5" x14ac:dyDescent="0.3">
      <c r="A8" s="77" t="s">
        <v>20</v>
      </c>
      <c r="B8" s="77">
        <v>230</v>
      </c>
      <c r="C8" s="37" t="s">
        <v>47</v>
      </c>
      <c r="D8" s="37" t="s">
        <v>243</v>
      </c>
      <c r="E8" t="s">
        <v>250</v>
      </c>
    </row>
    <row r="9" spans="1:5" x14ac:dyDescent="0.3">
      <c r="A9" s="78" t="s">
        <v>22</v>
      </c>
      <c r="B9" s="78">
        <v>242</v>
      </c>
      <c r="C9" s="32" t="s">
        <v>12</v>
      </c>
      <c r="D9" s="32" t="s">
        <v>243</v>
      </c>
      <c r="E9" t="s">
        <v>251</v>
      </c>
    </row>
    <row r="10" spans="1:5" x14ac:dyDescent="0.3">
      <c r="A10" s="78" t="s">
        <v>24</v>
      </c>
      <c r="B10" s="78">
        <v>223</v>
      </c>
      <c r="C10" s="32" t="s">
        <v>12</v>
      </c>
      <c r="D10" s="32" t="s">
        <v>243</v>
      </c>
      <c r="E10" s="33" t="s">
        <v>252</v>
      </c>
    </row>
    <row r="11" spans="1:5" x14ac:dyDescent="0.3">
      <c r="A11" s="77" t="s">
        <v>26</v>
      </c>
      <c r="B11" s="78">
        <v>247</v>
      </c>
      <c r="C11" s="82" t="s">
        <v>5</v>
      </c>
      <c r="D11" s="63" t="s">
        <v>243</v>
      </c>
      <c r="E11" t="s">
        <v>253</v>
      </c>
    </row>
    <row r="12" spans="1:5" x14ac:dyDescent="0.3">
      <c r="A12" s="78" t="s">
        <v>28</v>
      </c>
      <c r="B12" s="78">
        <v>241</v>
      </c>
      <c r="C12" s="32" t="s">
        <v>174</v>
      </c>
      <c r="D12" s="32" t="s">
        <v>243</v>
      </c>
      <c r="E12" t="s">
        <v>254</v>
      </c>
    </row>
    <row r="13" spans="1:5" x14ac:dyDescent="0.3">
      <c r="A13" s="78" t="s">
        <v>30</v>
      </c>
      <c r="B13" s="78">
        <v>232</v>
      </c>
      <c r="C13" s="32" t="s">
        <v>47</v>
      </c>
      <c r="D13" s="32" t="s">
        <v>243</v>
      </c>
      <c r="E13" t="s">
        <v>255</v>
      </c>
    </row>
    <row r="14" spans="1:5" x14ac:dyDescent="0.3">
      <c r="A14" s="77" t="s">
        <v>32</v>
      </c>
      <c r="B14" s="78">
        <v>246</v>
      </c>
      <c r="C14" s="57" t="s">
        <v>5</v>
      </c>
      <c r="D14" s="32" t="s">
        <v>243</v>
      </c>
      <c r="E14" t="s">
        <v>256</v>
      </c>
    </row>
    <row r="15" spans="1:5" x14ac:dyDescent="0.3">
      <c r="A15" s="78" t="s">
        <v>34</v>
      </c>
      <c r="B15" s="78">
        <v>238</v>
      </c>
      <c r="C15" s="32" t="s">
        <v>174</v>
      </c>
      <c r="D15" s="32" t="s">
        <v>243</v>
      </c>
      <c r="E15" t="s">
        <v>257</v>
      </c>
    </row>
    <row r="16" spans="1:5" x14ac:dyDescent="0.3">
      <c r="A16" s="78" t="s">
        <v>36</v>
      </c>
      <c r="B16" s="78">
        <v>231</v>
      </c>
      <c r="C16" s="32" t="s">
        <v>47</v>
      </c>
      <c r="D16" s="32" t="s">
        <v>243</v>
      </c>
      <c r="E16" t="s">
        <v>258</v>
      </c>
    </row>
    <row r="17" spans="1:5" x14ac:dyDescent="0.3">
      <c r="A17" s="77" t="s">
        <v>60</v>
      </c>
      <c r="B17" s="78">
        <v>249</v>
      </c>
      <c r="C17" s="57" t="s">
        <v>5</v>
      </c>
      <c r="D17" s="32" t="s">
        <v>243</v>
      </c>
      <c r="E17" t="s">
        <v>259</v>
      </c>
    </row>
    <row r="18" spans="1:5" x14ac:dyDescent="0.3">
      <c r="A18" s="78" t="s">
        <v>80</v>
      </c>
      <c r="B18" s="78">
        <v>225</v>
      </c>
      <c r="C18" s="32" t="s">
        <v>12</v>
      </c>
      <c r="D18" s="32" t="s">
        <v>243</v>
      </c>
      <c r="E18" s="33" t="s">
        <v>260</v>
      </c>
    </row>
    <row r="19" spans="1:5" x14ac:dyDescent="0.3">
      <c r="A19" s="78" t="s">
        <v>82</v>
      </c>
      <c r="B19" s="78">
        <v>233</v>
      </c>
      <c r="C19" s="32" t="s">
        <v>47</v>
      </c>
      <c r="D19" s="32" t="s">
        <v>243</v>
      </c>
      <c r="E19" t="s">
        <v>261</v>
      </c>
    </row>
    <row r="20" spans="1:5" x14ac:dyDescent="0.3">
      <c r="A20" s="77" t="s">
        <v>84</v>
      </c>
      <c r="B20" s="78">
        <v>248</v>
      </c>
      <c r="C20" s="57" t="s">
        <v>5</v>
      </c>
      <c r="D20" s="32" t="s">
        <v>243</v>
      </c>
      <c r="E20" t="s">
        <v>262</v>
      </c>
    </row>
    <row r="21" spans="1:5" x14ac:dyDescent="0.3">
      <c r="A21" s="78" t="s">
        <v>86</v>
      </c>
      <c r="B21" s="78">
        <v>234</v>
      </c>
      <c r="C21" s="32" t="s">
        <v>47</v>
      </c>
      <c r="D21" s="32" t="s">
        <v>243</v>
      </c>
      <c r="E21" t="s">
        <v>263</v>
      </c>
    </row>
    <row r="22" spans="1:5" x14ac:dyDescent="0.3">
      <c r="A22" s="78" t="s">
        <v>88</v>
      </c>
      <c r="B22" s="78">
        <v>250</v>
      </c>
      <c r="C22" s="57" t="s">
        <v>12</v>
      </c>
      <c r="D22" s="57" t="s">
        <v>243</v>
      </c>
      <c r="E22" t="s">
        <v>264</v>
      </c>
    </row>
    <row r="23" spans="1:5" x14ac:dyDescent="0.3">
      <c r="A23" s="77" t="s">
        <v>90</v>
      </c>
      <c r="B23" s="94">
        <v>224</v>
      </c>
      <c r="C23" s="47" t="s">
        <v>12</v>
      </c>
      <c r="D23" s="47" t="s">
        <v>243</v>
      </c>
      <c r="E23" s="33" t="s">
        <v>265</v>
      </c>
    </row>
    <row r="24" spans="1:5" x14ac:dyDescent="0.3">
      <c r="A24" s="78" t="s">
        <v>92</v>
      </c>
      <c r="B24" s="94">
        <v>237</v>
      </c>
      <c r="C24" s="47" t="s">
        <v>12</v>
      </c>
      <c r="D24" s="47" t="s">
        <v>243</v>
      </c>
      <c r="E24" s="33" t="s">
        <v>266</v>
      </c>
    </row>
    <row r="25" spans="1:5" x14ac:dyDescent="0.3">
      <c r="A25" s="83"/>
      <c r="B25" s="94">
        <v>228</v>
      </c>
      <c r="C25" s="47" t="s">
        <v>50</v>
      </c>
      <c r="D25" s="47" t="s">
        <v>243</v>
      </c>
      <c r="E25" s="33" t="s">
        <v>241</v>
      </c>
    </row>
    <row r="26" spans="1:5" x14ac:dyDescent="0.3">
      <c r="A26" s="95"/>
      <c r="B26" s="95"/>
      <c r="C26" s="96" t="s">
        <v>38</v>
      </c>
      <c r="D26" s="96">
        <f>COUNTIF(Taulukko9[Sarja],D25)</f>
        <v>24</v>
      </c>
      <c r="E26" s="97"/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G22" sqref="G22"/>
    </sheetView>
  </sheetViews>
  <sheetFormatPr defaultRowHeight="14.4" x14ac:dyDescent="0.3"/>
  <cols>
    <col min="1" max="2" width="6" customWidth="1"/>
    <col min="3" max="3" width="26.6640625" customWidth="1"/>
    <col min="4" max="4" width="15" customWidth="1"/>
  </cols>
  <sheetData>
    <row r="1" spans="1:5" x14ac:dyDescent="0.3">
      <c r="A1" s="98" t="s">
        <v>39</v>
      </c>
      <c r="B1" s="39" t="s">
        <v>0</v>
      </c>
      <c r="C1" s="40" t="s">
        <v>1</v>
      </c>
      <c r="D1" s="90" t="s">
        <v>2</v>
      </c>
      <c r="E1" s="40" t="s">
        <v>40</v>
      </c>
    </row>
    <row r="2" spans="1:5" x14ac:dyDescent="0.3">
      <c r="A2" s="74" t="s">
        <v>4</v>
      </c>
      <c r="B2" s="75">
        <v>336</v>
      </c>
      <c r="C2" s="24" t="s">
        <v>5</v>
      </c>
      <c r="D2" s="24" t="s">
        <v>267</v>
      </c>
      <c r="E2" s="67" t="s">
        <v>268</v>
      </c>
    </row>
    <row r="3" spans="1:5" x14ac:dyDescent="0.3">
      <c r="A3" s="75" t="s">
        <v>8</v>
      </c>
      <c r="B3" s="75">
        <v>321</v>
      </c>
      <c r="C3" s="28" t="s">
        <v>47</v>
      </c>
      <c r="D3" s="28" t="s">
        <v>267</v>
      </c>
      <c r="E3" s="29" t="s">
        <v>269</v>
      </c>
    </row>
    <row r="4" spans="1:5" x14ac:dyDescent="0.3">
      <c r="A4" s="75" t="s">
        <v>11</v>
      </c>
      <c r="B4" s="75">
        <v>326</v>
      </c>
      <c r="C4" s="28" t="s">
        <v>174</v>
      </c>
      <c r="D4" s="28" t="s">
        <v>267</v>
      </c>
      <c r="E4" s="29" t="s">
        <v>270</v>
      </c>
    </row>
    <row r="5" spans="1:5" x14ac:dyDescent="0.3">
      <c r="A5" s="78" t="s">
        <v>14</v>
      </c>
      <c r="B5" s="78">
        <v>325</v>
      </c>
      <c r="C5" s="63" t="s">
        <v>174</v>
      </c>
      <c r="D5" s="63" t="s">
        <v>267</v>
      </c>
      <c r="E5" s="33" t="s">
        <v>271</v>
      </c>
    </row>
    <row r="6" spans="1:5" x14ac:dyDescent="0.3">
      <c r="A6" s="78" t="s">
        <v>16</v>
      </c>
      <c r="B6" s="78">
        <v>323</v>
      </c>
      <c r="C6" s="32" t="s">
        <v>174</v>
      </c>
      <c r="D6" s="32" t="s">
        <v>267</v>
      </c>
      <c r="E6" s="33" t="s">
        <v>272</v>
      </c>
    </row>
    <row r="7" spans="1:5" ht="15" thickBot="1" x14ac:dyDescent="0.35">
      <c r="A7" s="80" t="s">
        <v>18</v>
      </c>
      <c r="B7" s="80">
        <v>322</v>
      </c>
      <c r="C7" s="35" t="s">
        <v>174</v>
      </c>
      <c r="D7" s="35" t="s">
        <v>267</v>
      </c>
      <c r="E7" s="36" t="s">
        <v>273</v>
      </c>
    </row>
    <row r="8" spans="1:5" x14ac:dyDescent="0.3">
      <c r="A8" s="77" t="s">
        <v>20</v>
      </c>
      <c r="B8" s="77">
        <v>328</v>
      </c>
      <c r="C8" s="37" t="s">
        <v>47</v>
      </c>
      <c r="D8" s="37" t="s">
        <v>267</v>
      </c>
      <c r="E8" s="33" t="s">
        <v>274</v>
      </c>
    </row>
    <row r="9" spans="1:5" x14ac:dyDescent="0.3">
      <c r="A9" s="78" t="s">
        <v>22</v>
      </c>
      <c r="B9" s="78">
        <v>330</v>
      </c>
      <c r="C9" s="32" t="s">
        <v>170</v>
      </c>
      <c r="D9" s="32" t="s">
        <v>267</v>
      </c>
      <c r="E9" s="33" t="s">
        <v>275</v>
      </c>
    </row>
    <row r="10" spans="1:5" x14ac:dyDescent="0.3">
      <c r="A10" s="78" t="s">
        <v>24</v>
      </c>
      <c r="B10" s="78">
        <v>324</v>
      </c>
      <c r="C10" s="32" t="s">
        <v>174</v>
      </c>
      <c r="D10" s="32" t="s">
        <v>267</v>
      </c>
      <c r="E10" s="33" t="s">
        <v>276</v>
      </c>
    </row>
    <row r="11" spans="1:5" x14ac:dyDescent="0.3">
      <c r="A11" s="78" t="s">
        <v>26</v>
      </c>
      <c r="B11" s="78">
        <v>327</v>
      </c>
      <c r="C11" s="32" t="s">
        <v>174</v>
      </c>
      <c r="D11" s="32" t="s">
        <v>267</v>
      </c>
      <c r="E11" s="33" t="s">
        <v>277</v>
      </c>
    </row>
    <row r="12" spans="1:5" x14ac:dyDescent="0.3">
      <c r="A12" s="78"/>
      <c r="B12" s="78">
        <v>329</v>
      </c>
      <c r="C12" s="32" t="s">
        <v>170</v>
      </c>
      <c r="D12" s="32" t="s">
        <v>267</v>
      </c>
      <c r="E12" s="33" t="s">
        <v>278</v>
      </c>
    </row>
    <row r="13" spans="1:5" x14ac:dyDescent="0.3">
      <c r="A13" s="78"/>
      <c r="B13" s="78">
        <v>335</v>
      </c>
      <c r="C13" s="57" t="s">
        <v>5</v>
      </c>
      <c r="D13" s="57" t="s">
        <v>267</v>
      </c>
      <c r="E13" t="s">
        <v>278</v>
      </c>
    </row>
    <row r="14" spans="1:5" x14ac:dyDescent="0.3">
      <c r="A14" s="83"/>
      <c r="B14" s="83"/>
      <c r="C14" s="63" t="s">
        <v>38</v>
      </c>
      <c r="D14" s="63">
        <f>COUNTIF(Taulukko12[Sarja],D5)</f>
        <v>12</v>
      </c>
      <c r="E14" s="22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12</vt:i4>
      </vt:variant>
    </vt:vector>
  </HeadingPairs>
  <TitlesOfParts>
    <vt:vector size="12" baseType="lpstr">
      <vt:lpstr>1lkT</vt:lpstr>
      <vt:lpstr>1lkP</vt:lpstr>
      <vt:lpstr>2lkT</vt:lpstr>
      <vt:lpstr>2lkP</vt:lpstr>
      <vt:lpstr>3lkT</vt:lpstr>
      <vt:lpstr>3lkP</vt:lpstr>
      <vt:lpstr>4lkT</vt:lpstr>
      <vt:lpstr>4lkP</vt:lpstr>
      <vt:lpstr>5lkT</vt:lpstr>
      <vt:lpstr>5lkP</vt:lpstr>
      <vt:lpstr>6lkT</vt:lpstr>
      <vt:lpstr>6lkP</vt:lpstr>
    </vt:vector>
  </TitlesOfParts>
  <Company>Opetusvirasto , Helsinki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 Heikkinen</dc:creator>
  <cp:lastModifiedBy>Jenni Heikkinen</cp:lastModifiedBy>
  <dcterms:created xsi:type="dcterms:W3CDTF">2019-02-28T12:29:39Z</dcterms:created>
  <dcterms:modified xsi:type="dcterms:W3CDTF">2019-02-28T18:54:34Z</dcterms:modified>
</cp:coreProperties>
</file>